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13" sheetId="1" r:id="rId4"/>
    <sheet state="visible" name="2014" sheetId="2" r:id="rId5"/>
    <sheet state="visible" name="2015" sheetId="3" r:id="rId6"/>
    <sheet state="visible" name="2016" sheetId="4" r:id="rId7"/>
    <sheet state="visible" name="2017" sheetId="5" r:id="rId8"/>
    <sheet state="visible" name="data dictionary" sheetId="6" r:id="rId9"/>
  </sheets>
  <definedNames/>
  <calcPr/>
  <extLst>
    <ext uri="GoogleSheetsCustomDataVersion1">
      <go:sheetsCustomData xmlns:go="http://customooxmlschemas.google.com/" r:id="rId10" roundtripDataSignature="AMtx7miJdVJa/kWmDXDRKBHxVbvk6Iqkng=="/>
    </ext>
  </extLst>
</workbook>
</file>

<file path=xl/sharedStrings.xml><?xml version="1.0" encoding="utf-8"?>
<sst xmlns="http://schemas.openxmlformats.org/spreadsheetml/2006/main" count="8263" uniqueCount="249">
  <si>
    <t>SampleBout</t>
  </si>
  <si>
    <t>date</t>
  </si>
  <si>
    <t>weeknum</t>
  </si>
  <si>
    <t>Year</t>
  </si>
  <si>
    <t>nbhd</t>
  </si>
  <si>
    <t>bcluster</t>
  </si>
  <si>
    <t>trap</t>
  </si>
  <si>
    <t>initial.total</t>
  </si>
  <si>
    <t>M</t>
  </si>
  <si>
    <t>F</t>
  </si>
  <si>
    <t>unid</t>
  </si>
  <si>
    <t>Cx</t>
  </si>
  <si>
    <t>Ae</t>
  </si>
  <si>
    <t>aeal</t>
  </si>
  <si>
    <t>aeja</t>
  </si>
  <si>
    <t>Other</t>
  </si>
  <si>
    <t>fem.aeal</t>
  </si>
  <si>
    <t>fem.aeja</t>
  </si>
  <si>
    <t>fem.culex</t>
  </si>
  <si>
    <t>fem.vexans</t>
  </si>
  <si>
    <t>fem.other</t>
  </si>
  <si>
    <t>male.aeal</t>
  </si>
  <si>
    <t>male.jap</t>
  </si>
  <si>
    <t>male.culex</t>
  </si>
  <si>
    <t>male.vexans</t>
  </si>
  <si>
    <t>ENGORGED</t>
  </si>
  <si>
    <t>period</t>
  </si>
  <si>
    <t>BOLTONHILL</t>
  </si>
  <si>
    <t>BH1</t>
  </si>
  <si>
    <t>A</t>
  </si>
  <si>
    <t>NA</t>
  </si>
  <si>
    <t>B</t>
  </si>
  <si>
    <t>Oc..Altropalpus</t>
  </si>
  <si>
    <t>BH2</t>
  </si>
  <si>
    <t>BH3</t>
  </si>
  <si>
    <t>FRANKINSQUARE</t>
  </si>
  <si>
    <t>FS1</t>
  </si>
  <si>
    <t>FS2</t>
  </si>
  <si>
    <t>FS3</t>
  </si>
  <si>
    <t>HARLEMPARK</t>
  </si>
  <si>
    <t>HP1</t>
  </si>
  <si>
    <t>HP2</t>
  </si>
  <si>
    <t>HP3</t>
  </si>
  <si>
    <t>HOLLINSMKT</t>
  </si>
  <si>
    <t>HM2</t>
  </si>
  <si>
    <t>UNIONSQUARE</t>
  </si>
  <si>
    <t>US1</t>
  </si>
  <si>
    <t>An..Punctipennis</t>
  </si>
  <si>
    <t>US2</t>
  </si>
  <si>
    <t>Psorophora.columbiae</t>
  </si>
  <si>
    <t>Psorophora.howardii</t>
  </si>
  <si>
    <t>Oc..Triseriatus</t>
  </si>
  <si>
    <t>An..Quadrimaculatus</t>
  </si>
  <si>
    <t>Ae..cinereus</t>
  </si>
  <si>
    <t>O..Sollicitans</t>
  </si>
  <si>
    <t>Cx..territans</t>
  </si>
  <si>
    <t>Culiseta.melanura</t>
  </si>
  <si>
    <t>ortho..Signifera(1),.An..Punctipennis(1)</t>
  </si>
  <si>
    <t>P..howardii</t>
  </si>
  <si>
    <t>U..sapphirica</t>
  </si>
  <si>
    <t>An..Bradleyi/crucians</t>
  </si>
  <si>
    <t>unid.fem.Ae</t>
  </si>
  <si>
    <t>FRANKLINSQUARE</t>
  </si>
  <si>
    <t>fem.Ae</t>
  </si>
  <si>
    <t>notes</t>
  </si>
  <si>
    <t>an.quadrimaculatus</t>
  </si>
  <si>
    <t>an.punctipenis</t>
  </si>
  <si>
    <t>annopheles sp.</t>
  </si>
  <si>
    <t>Ae.aegypti</t>
  </si>
  <si>
    <t>Coq</t>
  </si>
  <si>
    <t>Culiseta</t>
  </si>
  <si>
    <t>Oc. Stimulas</t>
  </si>
  <si>
    <t>2BF</t>
  </si>
  <si>
    <t>3BF</t>
  </si>
  <si>
    <t>1BF</t>
  </si>
  <si>
    <t>HM1</t>
  </si>
  <si>
    <t>low battery</t>
  </si>
  <si>
    <t>Didn't trap</t>
  </si>
  <si>
    <t>New site didn't start until June</t>
  </si>
  <si>
    <t>Low Fan</t>
  </si>
  <si>
    <t>Gate closed unable to sample</t>
  </si>
  <si>
    <t>Dead Battery</t>
  </si>
  <si>
    <t>No trap out</t>
  </si>
  <si>
    <t>4BF</t>
  </si>
  <si>
    <t>lots of ants</t>
  </si>
  <si>
    <t>12BF</t>
  </si>
  <si>
    <t>13BF</t>
  </si>
  <si>
    <t>11BF</t>
  </si>
  <si>
    <t>5BF</t>
  </si>
  <si>
    <t>7BF</t>
  </si>
  <si>
    <t>knocked over</t>
  </si>
  <si>
    <t>9BF</t>
  </si>
  <si>
    <t>6BF</t>
  </si>
  <si>
    <t>dead battery</t>
  </si>
  <si>
    <t>12 heads</t>
  </si>
  <si>
    <t>18BF</t>
  </si>
  <si>
    <t>battery dead</t>
  </si>
  <si>
    <t>heads.cx</t>
  </si>
  <si>
    <t>heads.ae</t>
  </si>
  <si>
    <t>femaedes.plus.heads</t>
  </si>
  <si>
    <t>femcx.plus.heads</t>
  </si>
  <si>
    <t>trap knocked over</t>
  </si>
  <si>
    <t>trap fell over</t>
  </si>
  <si>
    <t>2 Aed. Heads; 1 Cx heads</t>
  </si>
  <si>
    <t>1 Aedes head</t>
  </si>
  <si>
    <t>39 heads</t>
  </si>
  <si>
    <t>10 Aedes heads; 3 Cx heads</t>
  </si>
  <si>
    <t>17 Aedes heads; Cx heads</t>
  </si>
  <si>
    <t>trap gone</t>
  </si>
  <si>
    <t>2 Aedes heads</t>
  </si>
  <si>
    <t>3 Aedes heads</t>
  </si>
  <si>
    <t>4 cx heads; 21 albo heads</t>
  </si>
  <si>
    <t>1 cx head, 7 aedes heads</t>
  </si>
  <si>
    <t>6 aedes heads</t>
  </si>
  <si>
    <t>1 cx head</t>
  </si>
  <si>
    <t>26 aedes heads; 1 cx heads</t>
  </si>
  <si>
    <t>4 aedes heads</t>
  </si>
  <si>
    <t>1 aedes head; 1 cx head</t>
  </si>
  <si>
    <t>9 aedes heads; 5 cx heads</t>
  </si>
  <si>
    <t>tons of ants</t>
  </si>
  <si>
    <t xml:space="preserve">17 aedes heads </t>
  </si>
  <si>
    <t>1 aedes head</t>
  </si>
  <si>
    <t>1 aedes heads</t>
  </si>
  <si>
    <t>2 ae heads</t>
  </si>
  <si>
    <t>11 aedes heads; 2 culex heads</t>
  </si>
  <si>
    <t>12 ae heads</t>
  </si>
  <si>
    <t>9 ae heads</t>
  </si>
  <si>
    <t>1 BF</t>
  </si>
  <si>
    <t>2UK (go back to ID)</t>
  </si>
  <si>
    <t>3 heads</t>
  </si>
  <si>
    <t>1 head</t>
  </si>
  <si>
    <t>ants; 28 albo heads; 1 cx head</t>
  </si>
  <si>
    <t>47 albo head; 1 cx head</t>
  </si>
  <si>
    <t>3 BF; 10 Aed heads</t>
  </si>
  <si>
    <t>13 heads; 1 BF</t>
  </si>
  <si>
    <t>14 Ae heads</t>
  </si>
  <si>
    <t>3 Ae heads</t>
  </si>
  <si>
    <t>1 UK F (go back to ID)</t>
  </si>
  <si>
    <t>4 thatcan'ts be ID not included in total</t>
  </si>
  <si>
    <t>2 can't ID not included in total</t>
  </si>
  <si>
    <t>6 that can't be ID not inlcuded in total</t>
  </si>
  <si>
    <t>10 can't ID not included in total</t>
  </si>
  <si>
    <t>4 can't ID not included in total</t>
  </si>
  <si>
    <t>C</t>
  </si>
  <si>
    <t>New Location</t>
  </si>
  <si>
    <t>3 UK go back to ID; 5 aedes heads</t>
  </si>
  <si>
    <t>4 aedes heads; 2 UK go back to ID</t>
  </si>
  <si>
    <t>1 UK go back and ID; 17 aedes heads</t>
  </si>
  <si>
    <t>blockID</t>
  </si>
  <si>
    <t>heads</t>
  </si>
  <si>
    <t>anqu</t>
  </si>
  <si>
    <t>anpu</t>
  </si>
  <si>
    <t>anSp</t>
  </si>
  <si>
    <t>femaeal.plus.heads</t>
  </si>
  <si>
    <t>use</t>
  </si>
  <si>
    <t>Intervention</t>
  </si>
  <si>
    <t>IBP.num</t>
  </si>
  <si>
    <t>pave.remove</t>
  </si>
  <si>
    <t>GAT.num</t>
  </si>
  <si>
    <t>aband</t>
  </si>
  <si>
    <t>HP1A</t>
  </si>
  <si>
    <t>HP</t>
  </si>
  <si>
    <t>yes</t>
  </si>
  <si>
    <t>HP1B</t>
  </si>
  <si>
    <t>HP2A</t>
  </si>
  <si>
    <t>HP2B</t>
  </si>
  <si>
    <t>HP3A</t>
  </si>
  <si>
    <t>HP3B</t>
  </si>
  <si>
    <t>HP3NFA</t>
  </si>
  <si>
    <t>HP3NF</t>
  </si>
  <si>
    <t>NFA</t>
  </si>
  <si>
    <t>no</t>
  </si>
  <si>
    <t>HP3NFB</t>
  </si>
  <si>
    <t>NFB</t>
  </si>
  <si>
    <t>HP4A</t>
  </si>
  <si>
    <t>HP4</t>
  </si>
  <si>
    <t>HP4B</t>
  </si>
  <si>
    <t>HPNEWA</t>
  </si>
  <si>
    <t>HPN</t>
  </si>
  <si>
    <t>NEWA</t>
  </si>
  <si>
    <t>HPNEWB</t>
  </si>
  <si>
    <t>NEWB</t>
  </si>
  <si>
    <t>FS3A</t>
  </si>
  <si>
    <t>FS</t>
  </si>
  <si>
    <t>FS3B</t>
  </si>
  <si>
    <t>US2A</t>
  </si>
  <si>
    <t>US</t>
  </si>
  <si>
    <t>US2B</t>
  </si>
  <si>
    <t>HM1A</t>
  </si>
  <si>
    <t>HM</t>
  </si>
  <si>
    <t>HM1B</t>
  </si>
  <si>
    <t>HM2A</t>
  </si>
  <si>
    <t>HM2B</t>
  </si>
  <si>
    <t>EWA</t>
  </si>
  <si>
    <t>stolen</t>
  </si>
  <si>
    <t>EWB</t>
  </si>
  <si>
    <t xml:space="preserve">Trap was fine BUT this number doesn't seem like the norm; tons of mosquitoes </t>
  </si>
  <si>
    <t>51 heads</t>
  </si>
  <si>
    <t>114 heads</t>
  </si>
  <si>
    <t>17 heads</t>
  </si>
  <si>
    <t>27 heads</t>
  </si>
  <si>
    <t>150 heads; lots of ants</t>
  </si>
  <si>
    <t>Trap was fine BUT this number doesn't seem like the norm</t>
  </si>
  <si>
    <t>24 heads</t>
  </si>
  <si>
    <t>5 heads</t>
  </si>
  <si>
    <t>HM1C</t>
  </si>
  <si>
    <t>HM1D</t>
  </si>
  <si>
    <t>D</t>
  </si>
  <si>
    <t>HM1E</t>
  </si>
  <si>
    <t>E</t>
  </si>
  <si>
    <t>FS3C</t>
  </si>
  <si>
    <t>FS3D</t>
  </si>
  <si>
    <t>Only ID'd 100</t>
  </si>
  <si>
    <t>FS3E</t>
  </si>
  <si>
    <t xml:space="preserve"> </t>
  </si>
  <si>
    <t>CHECK VIAL TO VERIFY NUMBERS</t>
  </si>
  <si>
    <t>male and female Aedes sp.</t>
  </si>
  <si>
    <t>male and female aeal</t>
  </si>
  <si>
    <t>male and female aeja</t>
  </si>
  <si>
    <t>2-block cluster</t>
  </si>
  <si>
    <t>male and female Culex sp</t>
  </si>
  <si>
    <t>bloodmeal detected in individual</t>
  </si>
  <si>
    <t>female adult count</t>
  </si>
  <si>
    <t>female Aedes not identified to species due to age</t>
  </si>
  <si>
    <t>female Aedes (either all Aedes or identified to only genus- see notes)</t>
  </si>
  <si>
    <t>female aeal</t>
  </si>
  <si>
    <t>female aeja</t>
  </si>
  <si>
    <t>female Culex</t>
  </si>
  <si>
    <t>females of other genera/species</t>
  </si>
  <si>
    <t>female Vexans</t>
  </si>
  <si>
    <t>sum of intact female Aedes and female Aedes heads</t>
  </si>
  <si>
    <t>sum of intact female Culex and female Culex heads</t>
  </si>
  <si>
    <t>Aedes heads</t>
  </si>
  <si>
    <t>Culex heads</t>
  </si>
  <si>
    <t>Initial mosquito count (m/f all)</t>
  </si>
  <si>
    <t>male adult count</t>
  </si>
  <si>
    <t>neighborhood</t>
  </si>
  <si>
    <t>other species</t>
  </si>
  <si>
    <r>
      <rPr>
        <rFont val="Calibri"/>
        <color theme="1"/>
        <sz val="11.0"/>
      </rPr>
      <t xml:space="preserve">sampling period: </t>
    </r>
    <r>
      <rPr>
        <rFont val="Calibri"/>
        <color rgb="FF000000"/>
        <sz val="11.0"/>
      </rPr>
      <t>June, late July, Sept = 1,2,3</t>
    </r>
    <r>
      <rPr>
        <rFont val="Calibri"/>
        <color theme="1"/>
        <sz val="11.0"/>
      </rPr>
      <t xml:space="preserve"> corresponds to juvenile surveys</t>
    </r>
  </si>
  <si>
    <t>generally a two day sampling period- seven total per year</t>
  </si>
  <si>
    <t>trap ID</t>
  </si>
  <si>
    <t>unidentified adults</t>
  </si>
  <si>
    <t>week number</t>
  </si>
  <si>
    <t>year</t>
  </si>
  <si>
    <t>male aeal</t>
  </si>
  <si>
    <t>male Culex</t>
  </si>
  <si>
    <t>male aeja</t>
  </si>
  <si>
    <t>male Vexans</t>
  </si>
  <si>
    <t>Coquitidiae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</si>
</sst>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>
      <sz val="11.0"/>
      <color rgb="FFFF0000"/>
      <name val="Calibri"/>
    </font>
    <font>
      <sz val="12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3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4" xfId="0" applyFont="1" applyNumberFormat="1"/>
    <xf borderId="0" fillId="0" fontId="2" numFmtId="1" xfId="0" applyFont="1" applyNumberFormat="1"/>
    <xf borderId="0" fillId="0" fontId="2" numFmtId="0" xfId="0" applyFont="1"/>
    <xf borderId="0" fillId="0" fontId="3" numFmtId="0" xfId="0" applyFont="1"/>
    <xf borderId="0" fillId="0" fontId="4" numFmtId="14" xfId="0" applyFont="1" applyNumberFormat="1"/>
    <xf borderId="0" fillId="0" fontId="4" numFmtId="1" xfId="0" applyFont="1" applyNumberFormat="1"/>
    <xf borderId="0" fillId="0" fontId="4" numFmtId="0" xfId="0" applyFont="1"/>
    <xf borderId="1" fillId="2" fontId="2" numFmtId="14" xfId="0" applyBorder="1" applyFill="1" applyFont="1" applyNumberFormat="1"/>
    <xf borderId="1" fillId="2" fontId="2" numFmtId="0" xfId="0" applyBorder="1" applyFont="1"/>
    <xf borderId="2" fillId="0" fontId="2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57"/>
    <col customWidth="1" min="3" max="27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</row>
    <row r="2">
      <c r="A2" s="1">
        <v>1.0</v>
      </c>
      <c r="B2" s="2">
        <v>41436.0</v>
      </c>
      <c r="C2" s="1">
        <v>24.0</v>
      </c>
      <c r="D2" s="1">
        <v>2013.0</v>
      </c>
      <c r="E2" s="1" t="s">
        <v>27</v>
      </c>
      <c r="F2" s="1" t="s">
        <v>28</v>
      </c>
      <c r="G2" s="1" t="s">
        <v>29</v>
      </c>
      <c r="H2" s="1">
        <f t="shared" ref="H2:H9" si="2">SUM(I2:K2)</f>
        <v>4</v>
      </c>
      <c r="I2" s="1">
        <v>3.0</v>
      </c>
      <c r="J2" s="1">
        <v>1.0</v>
      </c>
      <c r="K2" s="1">
        <v>0.0</v>
      </c>
      <c r="L2" s="1">
        <f t="shared" ref="L2:L337" si="3">SUM(S2,X1)</f>
        <v>0</v>
      </c>
      <c r="M2" s="1">
        <f t="shared" ref="M2:M337" si="4">SUM(Q2:R2,T2,V2,W2,Y2)</f>
        <v>2</v>
      </c>
      <c r="N2" s="1">
        <f t="shared" ref="N2:O2" si="1">SUM(Q2,V2)</f>
        <v>2</v>
      </c>
      <c r="O2" s="1">
        <f t="shared" si="1"/>
        <v>0</v>
      </c>
      <c r="P2" s="1" t="s">
        <v>30</v>
      </c>
      <c r="Q2" s="1">
        <v>1.0</v>
      </c>
      <c r="R2" s="1">
        <v>0.0</v>
      </c>
      <c r="S2" s="1">
        <v>0.0</v>
      </c>
      <c r="T2" s="1">
        <v>0.0</v>
      </c>
      <c r="U2" s="1">
        <v>0.0</v>
      </c>
      <c r="V2" s="1">
        <v>1.0</v>
      </c>
      <c r="W2" s="1">
        <v>0.0</v>
      </c>
      <c r="X2" s="1">
        <v>2.0</v>
      </c>
      <c r="Y2" s="1">
        <v>0.0</v>
      </c>
      <c r="Z2" s="1">
        <v>0.0</v>
      </c>
      <c r="AA2" s="1">
        <v>1.0</v>
      </c>
    </row>
    <row r="3">
      <c r="A3" s="1">
        <v>1.0</v>
      </c>
      <c r="B3" s="2">
        <v>41437.0</v>
      </c>
      <c r="C3" s="1">
        <v>24.0</v>
      </c>
      <c r="D3" s="1">
        <v>2013.0</v>
      </c>
      <c r="E3" s="1" t="s">
        <v>27</v>
      </c>
      <c r="F3" s="1" t="s">
        <v>28</v>
      </c>
      <c r="G3" s="1" t="s">
        <v>29</v>
      </c>
      <c r="H3" s="1">
        <f t="shared" si="2"/>
        <v>15</v>
      </c>
      <c r="I3" s="1">
        <v>3.0</v>
      </c>
      <c r="J3" s="1">
        <v>12.0</v>
      </c>
      <c r="K3" s="1">
        <v>0.0</v>
      </c>
      <c r="L3" s="1">
        <f t="shared" si="3"/>
        <v>4</v>
      </c>
      <c r="M3" s="1">
        <f t="shared" si="4"/>
        <v>13</v>
      </c>
      <c r="N3" s="1">
        <f t="shared" ref="N3:O3" si="5">SUM(Q3,V3)</f>
        <v>13</v>
      </c>
      <c r="O3" s="1">
        <f t="shared" si="5"/>
        <v>0</v>
      </c>
      <c r="P3" s="1" t="s">
        <v>30</v>
      </c>
      <c r="Q3" s="1">
        <v>10.0</v>
      </c>
      <c r="R3" s="1">
        <v>0.0</v>
      </c>
      <c r="S3" s="1">
        <v>2.0</v>
      </c>
      <c r="T3" s="1">
        <v>0.0</v>
      </c>
      <c r="U3" s="1">
        <v>0.0</v>
      </c>
      <c r="V3" s="1">
        <v>3.0</v>
      </c>
      <c r="W3" s="1">
        <v>0.0</v>
      </c>
      <c r="X3" s="1">
        <v>0.0</v>
      </c>
      <c r="Y3" s="1">
        <v>0.0</v>
      </c>
      <c r="Z3" s="1">
        <v>0.0</v>
      </c>
      <c r="AA3" s="1">
        <v>1.0</v>
      </c>
    </row>
    <row r="4">
      <c r="A4" s="1">
        <v>1.0</v>
      </c>
      <c r="B4" s="2">
        <v>41438.0</v>
      </c>
      <c r="C4" s="1">
        <v>24.0</v>
      </c>
      <c r="D4" s="1">
        <v>2013.0</v>
      </c>
      <c r="E4" s="1" t="s">
        <v>27</v>
      </c>
      <c r="F4" s="1" t="s">
        <v>28</v>
      </c>
      <c r="G4" s="1" t="s">
        <v>31</v>
      </c>
      <c r="H4" s="1">
        <f t="shared" si="2"/>
        <v>24</v>
      </c>
      <c r="I4" s="1">
        <v>2.0</v>
      </c>
      <c r="J4" s="1">
        <v>22.0</v>
      </c>
      <c r="K4" s="1">
        <v>0.0</v>
      </c>
      <c r="L4" s="1">
        <f t="shared" si="3"/>
        <v>7</v>
      </c>
      <c r="M4" s="1">
        <f t="shared" si="4"/>
        <v>14</v>
      </c>
      <c r="N4" s="1">
        <f t="shared" ref="N4:O4" si="6">SUM(Q4,V4)</f>
        <v>11</v>
      </c>
      <c r="O4" s="1">
        <f t="shared" si="6"/>
        <v>0</v>
      </c>
      <c r="P4" s="1" t="s">
        <v>32</v>
      </c>
      <c r="Q4" s="1">
        <v>9.0</v>
      </c>
      <c r="R4" s="1">
        <v>0.0</v>
      </c>
      <c r="S4" s="1">
        <v>7.0</v>
      </c>
      <c r="T4" s="1">
        <v>3.0</v>
      </c>
      <c r="U4" s="1">
        <v>1.0</v>
      </c>
      <c r="V4" s="1">
        <v>2.0</v>
      </c>
      <c r="W4" s="1">
        <v>0.0</v>
      </c>
      <c r="X4" s="1">
        <v>0.0</v>
      </c>
      <c r="Y4" s="1">
        <v>0.0</v>
      </c>
      <c r="Z4" s="1">
        <v>0.0</v>
      </c>
      <c r="AA4" s="1">
        <v>1.0</v>
      </c>
    </row>
    <row r="5">
      <c r="A5" s="1">
        <v>1.0</v>
      </c>
      <c r="B5" s="2">
        <v>41439.0</v>
      </c>
      <c r="C5" s="1">
        <v>24.0</v>
      </c>
      <c r="D5" s="1">
        <v>2013.0</v>
      </c>
      <c r="E5" s="1" t="s">
        <v>27</v>
      </c>
      <c r="F5" s="1" t="s">
        <v>28</v>
      </c>
      <c r="G5" s="1" t="s">
        <v>31</v>
      </c>
      <c r="H5" s="1">
        <f t="shared" si="2"/>
        <v>17</v>
      </c>
      <c r="I5" s="1">
        <v>0.0</v>
      </c>
      <c r="J5" s="1">
        <v>17.0</v>
      </c>
      <c r="K5" s="1">
        <v>0.0</v>
      </c>
      <c r="L5" s="1">
        <f t="shared" si="3"/>
        <v>5</v>
      </c>
      <c r="M5" s="1">
        <f t="shared" si="4"/>
        <v>12</v>
      </c>
      <c r="N5" s="1">
        <f t="shared" ref="N5:O5" si="7">SUM(Q5,V5)</f>
        <v>1</v>
      </c>
      <c r="O5" s="1">
        <f t="shared" si="7"/>
        <v>0</v>
      </c>
      <c r="P5" s="1" t="s">
        <v>30</v>
      </c>
      <c r="Q5" s="1">
        <v>1.0</v>
      </c>
      <c r="R5" s="1">
        <v>0.0</v>
      </c>
      <c r="S5" s="1">
        <v>5.0</v>
      </c>
      <c r="T5" s="1">
        <v>11.0</v>
      </c>
      <c r="U5" s="1">
        <v>0.0</v>
      </c>
      <c r="V5" s="1">
        <v>0.0</v>
      </c>
      <c r="W5" s="1">
        <v>0.0</v>
      </c>
      <c r="X5" s="1">
        <v>0.0</v>
      </c>
      <c r="Y5" s="1">
        <v>0.0</v>
      </c>
      <c r="Z5" s="1">
        <v>0.0</v>
      </c>
      <c r="AA5" s="1">
        <v>1.0</v>
      </c>
    </row>
    <row r="6">
      <c r="A6" s="1">
        <v>1.0</v>
      </c>
      <c r="B6" s="2">
        <v>41436.0</v>
      </c>
      <c r="C6" s="1">
        <v>24.0</v>
      </c>
      <c r="D6" s="1">
        <v>2013.0</v>
      </c>
      <c r="E6" s="1" t="s">
        <v>27</v>
      </c>
      <c r="F6" s="1" t="s">
        <v>33</v>
      </c>
      <c r="G6" s="1" t="s">
        <v>29</v>
      </c>
      <c r="H6" s="1">
        <f t="shared" si="2"/>
        <v>7</v>
      </c>
      <c r="I6" s="1">
        <v>2.0</v>
      </c>
      <c r="J6" s="1">
        <v>5.0</v>
      </c>
      <c r="K6" s="1">
        <v>0.0</v>
      </c>
      <c r="L6" s="1">
        <f t="shared" si="3"/>
        <v>0</v>
      </c>
      <c r="M6" s="1">
        <f t="shared" si="4"/>
        <v>7</v>
      </c>
      <c r="N6" s="1">
        <f t="shared" ref="N6:O6" si="8">SUM(Q6,V6)</f>
        <v>7</v>
      </c>
      <c r="O6" s="1">
        <f t="shared" si="8"/>
        <v>0</v>
      </c>
      <c r="P6" s="1" t="s">
        <v>30</v>
      </c>
      <c r="Q6" s="1">
        <v>5.0</v>
      </c>
      <c r="R6" s="1">
        <v>0.0</v>
      </c>
      <c r="S6" s="1">
        <v>0.0</v>
      </c>
      <c r="T6" s="1">
        <v>0.0</v>
      </c>
      <c r="U6" s="1">
        <v>0.0</v>
      </c>
      <c r="V6" s="1">
        <v>2.0</v>
      </c>
      <c r="W6" s="1">
        <v>0.0</v>
      </c>
      <c r="X6" s="1">
        <v>0.0</v>
      </c>
      <c r="Y6" s="1">
        <v>0.0</v>
      </c>
      <c r="Z6" s="1">
        <v>0.0</v>
      </c>
      <c r="AA6" s="1">
        <v>1.0</v>
      </c>
    </row>
    <row r="7">
      <c r="A7" s="1">
        <v>1.0</v>
      </c>
      <c r="B7" s="2">
        <v>41437.0</v>
      </c>
      <c r="C7" s="1">
        <v>24.0</v>
      </c>
      <c r="D7" s="1">
        <v>2013.0</v>
      </c>
      <c r="E7" s="1" t="s">
        <v>27</v>
      </c>
      <c r="F7" s="1" t="s">
        <v>33</v>
      </c>
      <c r="G7" s="1" t="s">
        <v>29</v>
      </c>
      <c r="H7" s="1">
        <f t="shared" si="2"/>
        <v>15</v>
      </c>
      <c r="I7" s="1">
        <v>5.0</v>
      </c>
      <c r="J7" s="1">
        <v>10.0</v>
      </c>
      <c r="K7" s="1">
        <v>0.0</v>
      </c>
      <c r="L7" s="1">
        <f t="shared" si="3"/>
        <v>5</v>
      </c>
      <c r="M7" s="1">
        <f t="shared" si="4"/>
        <v>10</v>
      </c>
      <c r="N7" s="1">
        <f t="shared" ref="N7:O7" si="9">SUM(Q7,V7)</f>
        <v>9</v>
      </c>
      <c r="O7" s="1">
        <f t="shared" si="9"/>
        <v>0</v>
      </c>
      <c r="P7" s="1" t="s">
        <v>30</v>
      </c>
      <c r="Q7" s="1">
        <v>4.0</v>
      </c>
      <c r="R7" s="1">
        <v>0.0</v>
      </c>
      <c r="S7" s="1">
        <v>5.0</v>
      </c>
      <c r="T7" s="1">
        <v>1.0</v>
      </c>
      <c r="U7" s="1">
        <v>0.0</v>
      </c>
      <c r="V7" s="1">
        <v>5.0</v>
      </c>
      <c r="W7" s="1">
        <v>0.0</v>
      </c>
      <c r="X7" s="1">
        <v>0.0</v>
      </c>
      <c r="Y7" s="1">
        <v>0.0</v>
      </c>
      <c r="Z7" s="1">
        <v>0.0</v>
      </c>
      <c r="AA7" s="1">
        <v>1.0</v>
      </c>
    </row>
    <row r="8">
      <c r="A8" s="1">
        <v>1.0</v>
      </c>
      <c r="B8" s="2">
        <v>41438.0</v>
      </c>
      <c r="C8" s="1">
        <v>24.0</v>
      </c>
      <c r="D8" s="1">
        <v>2013.0</v>
      </c>
      <c r="E8" s="1" t="s">
        <v>27</v>
      </c>
      <c r="F8" s="1" t="s">
        <v>33</v>
      </c>
      <c r="G8" s="1" t="s">
        <v>31</v>
      </c>
      <c r="H8" s="1">
        <f t="shared" si="2"/>
        <v>60</v>
      </c>
      <c r="I8" s="1">
        <v>13.0</v>
      </c>
      <c r="J8" s="1">
        <v>47.0</v>
      </c>
      <c r="K8" s="1">
        <v>0.0</v>
      </c>
      <c r="L8" s="1">
        <f t="shared" si="3"/>
        <v>29</v>
      </c>
      <c r="M8" s="1">
        <f t="shared" si="4"/>
        <v>30</v>
      </c>
      <c r="N8" s="1">
        <f t="shared" ref="N8:O8" si="10">SUM(Q8,V8)</f>
        <v>22</v>
      </c>
      <c r="O8" s="1">
        <f t="shared" si="10"/>
        <v>0</v>
      </c>
      <c r="P8" s="1" t="s">
        <v>30</v>
      </c>
      <c r="Q8" s="1">
        <v>10.0</v>
      </c>
      <c r="R8" s="1">
        <v>0.0</v>
      </c>
      <c r="S8" s="1">
        <v>29.0</v>
      </c>
      <c r="T8" s="1">
        <v>8.0</v>
      </c>
      <c r="U8" s="1">
        <v>0.0</v>
      </c>
      <c r="V8" s="1">
        <v>12.0</v>
      </c>
      <c r="W8" s="1">
        <v>0.0</v>
      </c>
      <c r="X8" s="1">
        <v>1.0</v>
      </c>
      <c r="Y8" s="1">
        <v>0.0</v>
      </c>
      <c r="Z8" s="1">
        <v>0.0</v>
      </c>
      <c r="AA8" s="1">
        <v>1.0</v>
      </c>
    </row>
    <row r="9">
      <c r="A9" s="1">
        <v>1.0</v>
      </c>
      <c r="B9" s="2">
        <v>41439.0</v>
      </c>
      <c r="C9" s="1">
        <v>24.0</v>
      </c>
      <c r="D9" s="1">
        <v>2013.0</v>
      </c>
      <c r="E9" s="1" t="s">
        <v>27</v>
      </c>
      <c r="F9" s="1" t="s">
        <v>33</v>
      </c>
      <c r="G9" s="1" t="s">
        <v>31</v>
      </c>
      <c r="H9" s="1">
        <f t="shared" si="2"/>
        <v>24</v>
      </c>
      <c r="I9" s="1">
        <v>3.0</v>
      </c>
      <c r="J9" s="1">
        <v>21.0</v>
      </c>
      <c r="K9" s="1">
        <v>0.0</v>
      </c>
      <c r="L9" s="1">
        <f t="shared" si="3"/>
        <v>6</v>
      </c>
      <c r="M9" s="1">
        <f t="shared" si="4"/>
        <v>19</v>
      </c>
      <c r="N9" s="1">
        <f t="shared" ref="N9:O9" si="11">SUM(Q9,V9)</f>
        <v>5</v>
      </c>
      <c r="O9" s="1">
        <f t="shared" si="11"/>
        <v>0</v>
      </c>
      <c r="P9" s="1" t="s">
        <v>30</v>
      </c>
      <c r="Q9" s="1">
        <v>2.0</v>
      </c>
      <c r="R9" s="1">
        <v>0.0</v>
      </c>
      <c r="S9" s="1">
        <v>5.0</v>
      </c>
      <c r="T9" s="1">
        <v>14.0</v>
      </c>
      <c r="U9" s="1">
        <v>0.0</v>
      </c>
      <c r="V9" s="1">
        <v>3.0</v>
      </c>
      <c r="W9" s="1">
        <v>0.0</v>
      </c>
      <c r="X9" s="1">
        <v>0.0</v>
      </c>
      <c r="Y9" s="1">
        <v>0.0</v>
      </c>
      <c r="Z9" s="1">
        <v>0.0</v>
      </c>
      <c r="AA9" s="1">
        <v>1.0</v>
      </c>
    </row>
    <row r="10">
      <c r="A10" s="1">
        <v>1.0</v>
      </c>
      <c r="B10" s="2">
        <v>41436.0</v>
      </c>
      <c r="C10" s="1">
        <v>24.0</v>
      </c>
      <c r="D10" s="1">
        <v>2013.0</v>
      </c>
      <c r="E10" s="1" t="s">
        <v>27</v>
      </c>
      <c r="F10" s="1" t="s">
        <v>34</v>
      </c>
      <c r="G10" s="1" t="s">
        <v>29</v>
      </c>
      <c r="H10" s="1" t="s">
        <v>30</v>
      </c>
      <c r="I10" s="1" t="s">
        <v>30</v>
      </c>
      <c r="J10" s="1" t="s">
        <v>30</v>
      </c>
      <c r="K10" s="1" t="s">
        <v>30</v>
      </c>
      <c r="L10" s="1">
        <f t="shared" si="3"/>
        <v>0</v>
      </c>
      <c r="M10" s="1">
        <f t="shared" si="4"/>
        <v>0</v>
      </c>
      <c r="N10" s="1">
        <f t="shared" ref="N10:O10" si="12">SUM(Q10,V10)</f>
        <v>0</v>
      </c>
      <c r="O10" s="1">
        <f t="shared" si="12"/>
        <v>0</v>
      </c>
      <c r="P10" s="1" t="s">
        <v>30</v>
      </c>
      <c r="Q10" s="1" t="s">
        <v>30</v>
      </c>
      <c r="R10" s="1" t="s">
        <v>30</v>
      </c>
      <c r="S10" s="1" t="s">
        <v>30</v>
      </c>
      <c r="T10" s="1" t="s">
        <v>30</v>
      </c>
      <c r="U10" s="1" t="s">
        <v>30</v>
      </c>
      <c r="V10" s="1" t="s">
        <v>30</v>
      </c>
      <c r="W10" s="1" t="s">
        <v>30</v>
      </c>
      <c r="X10" s="1" t="s">
        <v>30</v>
      </c>
      <c r="Y10" s="1" t="s">
        <v>30</v>
      </c>
      <c r="Z10" s="1" t="s">
        <v>30</v>
      </c>
      <c r="AA10" s="1">
        <v>1.0</v>
      </c>
    </row>
    <row r="11">
      <c r="A11" s="1">
        <v>1.0</v>
      </c>
      <c r="B11" s="2">
        <v>41437.0</v>
      </c>
      <c r="C11" s="1">
        <v>24.0</v>
      </c>
      <c r="D11" s="1">
        <v>2013.0</v>
      </c>
      <c r="E11" s="1" t="s">
        <v>27</v>
      </c>
      <c r="F11" s="1" t="s">
        <v>34</v>
      </c>
      <c r="G11" s="1" t="s">
        <v>29</v>
      </c>
      <c r="H11" s="1">
        <f t="shared" ref="H11:H24" si="14">SUM(I11:K11)</f>
        <v>5</v>
      </c>
      <c r="I11" s="1">
        <v>1.0</v>
      </c>
      <c r="J11" s="1">
        <v>4.0</v>
      </c>
      <c r="K11" s="1">
        <v>0.0</v>
      </c>
      <c r="L11" s="1">
        <f t="shared" si="3"/>
        <v>0</v>
      </c>
      <c r="M11" s="1">
        <f t="shared" si="4"/>
        <v>5</v>
      </c>
      <c r="N11" s="1">
        <f t="shared" ref="N11:O11" si="13">SUM(Q11,V11)</f>
        <v>4</v>
      </c>
      <c r="O11" s="1">
        <f t="shared" si="13"/>
        <v>0</v>
      </c>
      <c r="P11" s="1" t="s">
        <v>30</v>
      </c>
      <c r="Q11" s="1">
        <v>3.0</v>
      </c>
      <c r="R11" s="1">
        <v>0.0</v>
      </c>
      <c r="S11" s="1">
        <v>0.0</v>
      </c>
      <c r="T11" s="1">
        <v>1.0</v>
      </c>
      <c r="U11" s="1">
        <v>0.0</v>
      </c>
      <c r="V11" s="1">
        <v>1.0</v>
      </c>
      <c r="W11" s="1">
        <v>0.0</v>
      </c>
      <c r="X11" s="1">
        <v>0.0</v>
      </c>
      <c r="Y11" s="1">
        <v>0.0</v>
      </c>
      <c r="Z11" s="1">
        <v>0.0</v>
      </c>
      <c r="AA11" s="1">
        <v>1.0</v>
      </c>
    </row>
    <row r="12">
      <c r="A12" s="1">
        <v>1.0</v>
      </c>
      <c r="B12" s="2">
        <v>41438.0</v>
      </c>
      <c r="C12" s="1">
        <v>24.0</v>
      </c>
      <c r="D12" s="1">
        <v>2013.0</v>
      </c>
      <c r="E12" s="1" t="s">
        <v>27</v>
      </c>
      <c r="F12" s="1" t="s">
        <v>34</v>
      </c>
      <c r="G12" s="1" t="s">
        <v>31</v>
      </c>
      <c r="H12" s="1">
        <f t="shared" si="14"/>
        <v>16</v>
      </c>
      <c r="I12" s="1">
        <v>0.0</v>
      </c>
      <c r="J12" s="1">
        <v>16.0</v>
      </c>
      <c r="K12" s="1">
        <v>0.0</v>
      </c>
      <c r="L12" s="1">
        <f t="shared" si="3"/>
        <v>6</v>
      </c>
      <c r="M12" s="1">
        <f t="shared" si="4"/>
        <v>10</v>
      </c>
      <c r="N12" s="1">
        <f t="shared" ref="N12:O12" si="15">SUM(Q12,V12)</f>
        <v>4</v>
      </c>
      <c r="O12" s="1">
        <f t="shared" si="15"/>
        <v>1</v>
      </c>
      <c r="P12" s="1" t="s">
        <v>30</v>
      </c>
      <c r="Q12" s="1">
        <v>4.0</v>
      </c>
      <c r="R12" s="1">
        <v>1.0</v>
      </c>
      <c r="S12" s="1">
        <v>6.0</v>
      </c>
      <c r="T12" s="1">
        <v>5.0</v>
      </c>
      <c r="U12" s="1">
        <v>0.0</v>
      </c>
      <c r="V12" s="1">
        <v>0.0</v>
      </c>
      <c r="W12" s="1">
        <v>0.0</v>
      </c>
      <c r="X12" s="1">
        <v>0.0</v>
      </c>
      <c r="Y12" s="1">
        <v>0.0</v>
      </c>
      <c r="Z12" s="1">
        <v>0.0</v>
      </c>
      <c r="AA12" s="1">
        <v>1.0</v>
      </c>
    </row>
    <row r="13">
      <c r="A13" s="1">
        <v>1.0</v>
      </c>
      <c r="B13" s="2">
        <v>41439.0</v>
      </c>
      <c r="C13" s="1">
        <v>24.0</v>
      </c>
      <c r="D13" s="1">
        <v>2013.0</v>
      </c>
      <c r="E13" s="1" t="s">
        <v>27</v>
      </c>
      <c r="F13" s="1" t="s">
        <v>34</v>
      </c>
      <c r="G13" s="1" t="s">
        <v>31</v>
      </c>
      <c r="H13" s="1">
        <f t="shared" si="14"/>
        <v>22</v>
      </c>
      <c r="I13" s="1">
        <v>0.0</v>
      </c>
      <c r="J13" s="1">
        <v>22.0</v>
      </c>
      <c r="K13" s="1">
        <v>0.0</v>
      </c>
      <c r="L13" s="1">
        <f t="shared" si="3"/>
        <v>4</v>
      </c>
      <c r="M13" s="1">
        <f t="shared" si="4"/>
        <v>18</v>
      </c>
      <c r="N13" s="1">
        <f t="shared" ref="N13:O13" si="16">SUM(Q13,V13)</f>
        <v>0</v>
      </c>
      <c r="O13" s="1">
        <f t="shared" si="16"/>
        <v>0</v>
      </c>
      <c r="P13" s="1" t="s">
        <v>30</v>
      </c>
      <c r="Q13" s="1">
        <v>0.0</v>
      </c>
      <c r="R13" s="1">
        <v>0.0</v>
      </c>
      <c r="S13" s="1">
        <v>4.0</v>
      </c>
      <c r="T13" s="1">
        <v>18.0</v>
      </c>
      <c r="U13" s="1">
        <v>0.0</v>
      </c>
      <c r="V13" s="1">
        <v>0.0</v>
      </c>
      <c r="W13" s="1">
        <v>0.0</v>
      </c>
      <c r="X13" s="1">
        <v>0.0</v>
      </c>
      <c r="Y13" s="1">
        <v>0.0</v>
      </c>
      <c r="Z13" s="1">
        <v>0.0</v>
      </c>
      <c r="AA13" s="1">
        <v>1.0</v>
      </c>
    </row>
    <row r="14">
      <c r="A14" s="1">
        <v>1.0</v>
      </c>
      <c r="B14" s="2">
        <v>41436.0</v>
      </c>
      <c r="C14" s="1">
        <v>24.0</v>
      </c>
      <c r="D14" s="1">
        <v>2013.0</v>
      </c>
      <c r="E14" s="1" t="s">
        <v>35</v>
      </c>
      <c r="F14" s="1" t="s">
        <v>36</v>
      </c>
      <c r="G14" s="1" t="s">
        <v>29</v>
      </c>
      <c r="H14" s="1">
        <f t="shared" si="14"/>
        <v>44</v>
      </c>
      <c r="I14" s="1">
        <v>20.0</v>
      </c>
      <c r="J14" s="1">
        <v>24.0</v>
      </c>
      <c r="K14" s="1">
        <v>0.0</v>
      </c>
      <c r="L14" s="1">
        <f t="shared" si="3"/>
        <v>1</v>
      </c>
      <c r="M14" s="1">
        <f t="shared" si="4"/>
        <v>43</v>
      </c>
      <c r="N14" s="1">
        <f t="shared" ref="N14:O14" si="17">SUM(Q14,V14)</f>
        <v>39</v>
      </c>
      <c r="O14" s="1">
        <f t="shared" si="17"/>
        <v>3</v>
      </c>
      <c r="P14" s="1" t="s">
        <v>30</v>
      </c>
      <c r="Q14" s="1">
        <v>19.0</v>
      </c>
      <c r="R14" s="1">
        <v>3.0</v>
      </c>
      <c r="S14" s="1">
        <v>1.0</v>
      </c>
      <c r="T14" s="1">
        <v>1.0</v>
      </c>
      <c r="U14" s="1">
        <v>0.0</v>
      </c>
      <c r="V14" s="1">
        <v>20.0</v>
      </c>
      <c r="W14" s="1">
        <v>0.0</v>
      </c>
      <c r="X14" s="1">
        <v>0.0</v>
      </c>
      <c r="Y14" s="1">
        <v>0.0</v>
      </c>
      <c r="Z14" s="1">
        <v>0.0</v>
      </c>
      <c r="AA14" s="1">
        <v>1.0</v>
      </c>
    </row>
    <row r="15">
      <c r="A15" s="1">
        <v>1.0</v>
      </c>
      <c r="B15" s="2">
        <v>41437.0</v>
      </c>
      <c r="C15" s="1">
        <v>24.0</v>
      </c>
      <c r="D15" s="1">
        <v>2013.0</v>
      </c>
      <c r="E15" s="1" t="s">
        <v>35</v>
      </c>
      <c r="F15" s="1" t="s">
        <v>36</v>
      </c>
      <c r="G15" s="1" t="s">
        <v>29</v>
      </c>
      <c r="H15" s="1">
        <f t="shared" si="14"/>
        <v>47</v>
      </c>
      <c r="I15" s="1">
        <v>14.0</v>
      </c>
      <c r="J15" s="1">
        <v>33.0</v>
      </c>
      <c r="K15" s="1">
        <v>0.0</v>
      </c>
      <c r="L15" s="1">
        <f t="shared" si="3"/>
        <v>7</v>
      </c>
      <c r="M15" s="1">
        <f t="shared" si="4"/>
        <v>37</v>
      </c>
      <c r="N15" s="1">
        <f t="shared" ref="N15:O15" si="18">SUM(Q15,V15)</f>
        <v>36</v>
      </c>
      <c r="O15" s="1">
        <f t="shared" si="18"/>
        <v>1</v>
      </c>
      <c r="P15" s="1" t="s">
        <v>30</v>
      </c>
      <c r="Q15" s="1">
        <v>25.0</v>
      </c>
      <c r="R15" s="1">
        <v>1.0</v>
      </c>
      <c r="S15" s="1">
        <v>7.0</v>
      </c>
      <c r="T15" s="1">
        <v>0.0</v>
      </c>
      <c r="U15" s="1">
        <v>0.0</v>
      </c>
      <c r="V15" s="1">
        <v>11.0</v>
      </c>
      <c r="W15" s="1">
        <v>0.0</v>
      </c>
      <c r="X15" s="1">
        <v>3.0</v>
      </c>
      <c r="Y15" s="1">
        <v>0.0</v>
      </c>
      <c r="Z15" s="1">
        <v>0.0</v>
      </c>
      <c r="AA15" s="1">
        <v>1.0</v>
      </c>
    </row>
    <row r="16">
      <c r="A16" s="1">
        <v>1.0</v>
      </c>
      <c r="B16" s="2">
        <v>41438.0</v>
      </c>
      <c r="C16" s="1">
        <v>24.0</v>
      </c>
      <c r="D16" s="1">
        <v>2013.0</v>
      </c>
      <c r="E16" s="1" t="s">
        <v>35</v>
      </c>
      <c r="F16" s="1" t="s">
        <v>36</v>
      </c>
      <c r="G16" s="1" t="s">
        <v>31</v>
      </c>
      <c r="H16" s="1">
        <f t="shared" si="14"/>
        <v>26</v>
      </c>
      <c r="I16" s="1">
        <v>6.0</v>
      </c>
      <c r="J16" s="1">
        <v>17.0</v>
      </c>
      <c r="K16" s="1">
        <v>3.0</v>
      </c>
      <c r="L16" s="1">
        <f t="shared" si="3"/>
        <v>16</v>
      </c>
      <c r="M16" s="1">
        <f t="shared" si="4"/>
        <v>10</v>
      </c>
      <c r="N16" s="1">
        <f t="shared" ref="N16:O16" si="19">SUM(Q16,V16)</f>
        <v>9</v>
      </c>
      <c r="O16" s="1">
        <f t="shared" si="19"/>
        <v>1</v>
      </c>
      <c r="P16" s="1" t="s">
        <v>30</v>
      </c>
      <c r="Q16" s="1">
        <v>3.0</v>
      </c>
      <c r="R16" s="1">
        <v>1.0</v>
      </c>
      <c r="S16" s="1">
        <v>13.0</v>
      </c>
      <c r="T16" s="1">
        <v>0.0</v>
      </c>
      <c r="U16" s="1">
        <v>0.0</v>
      </c>
      <c r="V16" s="1">
        <v>6.0</v>
      </c>
      <c r="W16" s="1">
        <v>0.0</v>
      </c>
      <c r="X16" s="1">
        <v>0.0</v>
      </c>
      <c r="Y16" s="1">
        <v>0.0</v>
      </c>
      <c r="Z16" s="1">
        <v>0.0</v>
      </c>
      <c r="AA16" s="1">
        <v>1.0</v>
      </c>
    </row>
    <row r="17">
      <c r="A17" s="1">
        <v>1.0</v>
      </c>
      <c r="B17" s="2">
        <v>41439.0</v>
      </c>
      <c r="C17" s="1">
        <v>24.0</v>
      </c>
      <c r="D17" s="1">
        <v>2013.0</v>
      </c>
      <c r="E17" s="1" t="s">
        <v>35</v>
      </c>
      <c r="F17" s="1" t="s">
        <v>36</v>
      </c>
      <c r="G17" s="1" t="s">
        <v>31</v>
      </c>
      <c r="H17" s="1">
        <f t="shared" si="14"/>
        <v>8</v>
      </c>
      <c r="I17" s="1">
        <v>0.0</v>
      </c>
      <c r="J17" s="1">
        <v>8.0</v>
      </c>
      <c r="K17" s="1">
        <v>0.0</v>
      </c>
      <c r="L17" s="1">
        <f t="shared" si="3"/>
        <v>7</v>
      </c>
      <c r="M17" s="1">
        <f t="shared" si="4"/>
        <v>1</v>
      </c>
      <c r="N17" s="1">
        <f t="shared" ref="N17:O17" si="20">SUM(Q17,V17)</f>
        <v>1</v>
      </c>
      <c r="O17" s="1">
        <f t="shared" si="20"/>
        <v>0</v>
      </c>
      <c r="P17" s="1" t="s">
        <v>30</v>
      </c>
      <c r="Q17" s="1">
        <v>1.0</v>
      </c>
      <c r="R17" s="1">
        <v>0.0</v>
      </c>
      <c r="S17" s="1">
        <v>7.0</v>
      </c>
      <c r="T17" s="1">
        <v>0.0</v>
      </c>
      <c r="U17" s="1">
        <v>0.0</v>
      </c>
      <c r="V17" s="1">
        <v>0.0</v>
      </c>
      <c r="W17" s="1">
        <v>0.0</v>
      </c>
      <c r="X17" s="1">
        <v>0.0</v>
      </c>
      <c r="Y17" s="1">
        <v>0.0</v>
      </c>
      <c r="Z17" s="1">
        <v>0.0</v>
      </c>
      <c r="AA17" s="1">
        <v>1.0</v>
      </c>
    </row>
    <row r="18">
      <c r="A18" s="1">
        <v>1.0</v>
      </c>
      <c r="B18" s="2">
        <v>41436.0</v>
      </c>
      <c r="C18" s="1">
        <v>24.0</v>
      </c>
      <c r="D18" s="1">
        <v>2013.0</v>
      </c>
      <c r="E18" s="1" t="s">
        <v>35</v>
      </c>
      <c r="F18" s="1" t="s">
        <v>37</v>
      </c>
      <c r="G18" s="1" t="s">
        <v>29</v>
      </c>
      <c r="H18" s="1">
        <f t="shared" si="14"/>
        <v>20</v>
      </c>
      <c r="I18" s="1">
        <v>8.0</v>
      </c>
      <c r="J18" s="1">
        <v>11.0</v>
      </c>
      <c r="K18" s="1">
        <v>1.0</v>
      </c>
      <c r="L18" s="1">
        <f t="shared" si="3"/>
        <v>1</v>
      </c>
      <c r="M18" s="1">
        <f t="shared" si="4"/>
        <v>18</v>
      </c>
      <c r="N18" s="1">
        <f t="shared" ref="N18:O18" si="21">SUM(Q18,V18)</f>
        <v>18</v>
      </c>
      <c r="O18" s="1">
        <f t="shared" si="21"/>
        <v>0</v>
      </c>
      <c r="P18" s="1" t="s">
        <v>30</v>
      </c>
      <c r="Q18" s="1">
        <v>10.0</v>
      </c>
      <c r="R18" s="1">
        <v>0.0</v>
      </c>
      <c r="S18" s="1">
        <v>1.0</v>
      </c>
      <c r="T18" s="1">
        <v>0.0</v>
      </c>
      <c r="U18" s="1">
        <v>0.0</v>
      </c>
      <c r="V18" s="1">
        <v>8.0</v>
      </c>
      <c r="W18" s="1">
        <v>0.0</v>
      </c>
      <c r="X18" s="1">
        <v>0.0</v>
      </c>
      <c r="Y18" s="1">
        <v>0.0</v>
      </c>
      <c r="Z18" s="1">
        <v>0.0</v>
      </c>
      <c r="AA18" s="1">
        <v>1.0</v>
      </c>
    </row>
    <row r="19">
      <c r="A19" s="1">
        <v>1.0</v>
      </c>
      <c r="B19" s="2">
        <v>41437.0</v>
      </c>
      <c r="C19" s="1">
        <v>24.0</v>
      </c>
      <c r="D19" s="1">
        <v>2013.0</v>
      </c>
      <c r="E19" s="1" t="s">
        <v>35</v>
      </c>
      <c r="F19" s="1" t="s">
        <v>37</v>
      </c>
      <c r="G19" s="1" t="s">
        <v>29</v>
      </c>
      <c r="H19" s="1">
        <f t="shared" si="14"/>
        <v>141</v>
      </c>
      <c r="I19" s="1">
        <v>9.0</v>
      </c>
      <c r="J19" s="1">
        <v>32.0</v>
      </c>
      <c r="K19" s="1">
        <v>100.0</v>
      </c>
      <c r="L19" s="1">
        <f t="shared" si="3"/>
        <v>0</v>
      </c>
      <c r="M19" s="1">
        <f t="shared" si="4"/>
        <v>37</v>
      </c>
      <c r="N19" s="1">
        <f t="shared" ref="N19:O19" si="22">SUM(Q19,V19)</f>
        <v>35</v>
      </c>
      <c r="O19" s="1">
        <f t="shared" si="22"/>
        <v>2</v>
      </c>
      <c r="P19" s="1" t="s">
        <v>30</v>
      </c>
      <c r="Q19" s="1">
        <v>30.0</v>
      </c>
      <c r="R19" s="1">
        <v>2.0</v>
      </c>
      <c r="S19" s="1">
        <v>0.0</v>
      </c>
      <c r="T19" s="1">
        <v>0.0</v>
      </c>
      <c r="U19" s="1">
        <v>0.0</v>
      </c>
      <c r="V19" s="1">
        <v>5.0</v>
      </c>
      <c r="W19" s="1">
        <v>0.0</v>
      </c>
      <c r="X19" s="1">
        <v>4.0</v>
      </c>
      <c r="Y19" s="1">
        <v>0.0</v>
      </c>
      <c r="Z19" s="1">
        <v>0.0</v>
      </c>
      <c r="AA19" s="1">
        <v>1.0</v>
      </c>
    </row>
    <row r="20">
      <c r="A20" s="1">
        <v>1.0</v>
      </c>
      <c r="B20" s="2">
        <v>41438.0</v>
      </c>
      <c r="C20" s="1">
        <v>24.0</v>
      </c>
      <c r="D20" s="1">
        <v>2013.0</v>
      </c>
      <c r="E20" s="1" t="s">
        <v>35</v>
      </c>
      <c r="F20" s="1" t="s">
        <v>37</v>
      </c>
      <c r="G20" s="1" t="s">
        <v>31</v>
      </c>
      <c r="H20" s="1">
        <f t="shared" si="14"/>
        <v>54</v>
      </c>
      <c r="I20" s="1">
        <v>14.0</v>
      </c>
      <c r="J20" s="1">
        <v>34.0</v>
      </c>
      <c r="K20" s="1">
        <v>6.0</v>
      </c>
      <c r="L20" s="1">
        <f t="shared" si="3"/>
        <v>11</v>
      </c>
      <c r="M20" s="1">
        <f t="shared" si="4"/>
        <v>40</v>
      </c>
      <c r="N20" s="1">
        <f t="shared" ref="N20:O20" si="23">SUM(Q20,V20)</f>
        <v>39</v>
      </c>
      <c r="O20" s="1">
        <f t="shared" si="23"/>
        <v>1</v>
      </c>
      <c r="P20" s="1" t="s">
        <v>30</v>
      </c>
      <c r="Q20" s="1">
        <v>26.0</v>
      </c>
      <c r="R20" s="1">
        <v>1.0</v>
      </c>
      <c r="S20" s="1">
        <v>7.0</v>
      </c>
      <c r="T20" s="1">
        <v>0.0</v>
      </c>
      <c r="U20" s="1">
        <v>0.0</v>
      </c>
      <c r="V20" s="1">
        <v>13.0</v>
      </c>
      <c r="W20" s="1">
        <v>0.0</v>
      </c>
      <c r="X20" s="1">
        <v>1.0</v>
      </c>
      <c r="Y20" s="1">
        <v>0.0</v>
      </c>
      <c r="Z20" s="1">
        <v>0.0</v>
      </c>
      <c r="AA20" s="1">
        <v>1.0</v>
      </c>
    </row>
    <row r="21" ht="15.75" customHeight="1">
      <c r="A21" s="1">
        <v>1.0</v>
      </c>
      <c r="B21" s="2">
        <v>41439.0</v>
      </c>
      <c r="C21" s="1">
        <v>24.0</v>
      </c>
      <c r="D21" s="1">
        <v>2013.0</v>
      </c>
      <c r="E21" s="1" t="s">
        <v>35</v>
      </c>
      <c r="F21" s="1" t="s">
        <v>37</v>
      </c>
      <c r="G21" s="1" t="s">
        <v>31</v>
      </c>
      <c r="H21" s="1">
        <f t="shared" si="14"/>
        <v>13</v>
      </c>
      <c r="I21" s="1">
        <v>5.0</v>
      </c>
      <c r="J21" s="1">
        <v>7.0</v>
      </c>
      <c r="K21" s="1">
        <v>1.0</v>
      </c>
      <c r="L21" s="1">
        <f t="shared" si="3"/>
        <v>3</v>
      </c>
      <c r="M21" s="1">
        <f t="shared" si="4"/>
        <v>10</v>
      </c>
      <c r="N21" s="1">
        <f t="shared" ref="N21:O21" si="24">SUM(Q21,V21)</f>
        <v>10</v>
      </c>
      <c r="O21" s="1">
        <f t="shared" si="24"/>
        <v>0</v>
      </c>
      <c r="P21" s="1" t="s">
        <v>30</v>
      </c>
      <c r="Q21" s="1">
        <v>5.0</v>
      </c>
      <c r="R21" s="1">
        <v>0.0</v>
      </c>
      <c r="S21" s="1">
        <v>2.0</v>
      </c>
      <c r="T21" s="1">
        <v>0.0</v>
      </c>
      <c r="U21" s="1">
        <v>0.0</v>
      </c>
      <c r="V21" s="1">
        <v>5.0</v>
      </c>
      <c r="W21" s="1">
        <v>0.0</v>
      </c>
      <c r="X21" s="1">
        <v>0.0</v>
      </c>
      <c r="Y21" s="1">
        <v>0.0</v>
      </c>
      <c r="Z21" s="1">
        <v>0.0</v>
      </c>
      <c r="AA21" s="1">
        <v>1.0</v>
      </c>
    </row>
    <row r="22" ht="15.75" customHeight="1">
      <c r="A22" s="1">
        <v>1.0</v>
      </c>
      <c r="B22" s="2">
        <v>41436.0</v>
      </c>
      <c r="C22" s="1">
        <v>24.0</v>
      </c>
      <c r="D22" s="1">
        <v>2013.0</v>
      </c>
      <c r="E22" s="1" t="s">
        <v>35</v>
      </c>
      <c r="F22" s="1" t="s">
        <v>38</v>
      </c>
      <c r="G22" s="1" t="s">
        <v>29</v>
      </c>
      <c r="H22" s="1">
        <f t="shared" si="14"/>
        <v>4</v>
      </c>
      <c r="I22" s="1">
        <v>3.0</v>
      </c>
      <c r="J22" s="1">
        <v>1.0</v>
      </c>
      <c r="K22" s="1">
        <v>0.0</v>
      </c>
      <c r="L22" s="1">
        <f t="shared" si="3"/>
        <v>0</v>
      </c>
      <c r="M22" s="1">
        <f t="shared" si="4"/>
        <v>4</v>
      </c>
      <c r="N22" s="1">
        <f t="shared" ref="N22:O22" si="25">SUM(Q22,V22)</f>
        <v>4</v>
      </c>
      <c r="O22" s="1">
        <f t="shared" si="25"/>
        <v>0</v>
      </c>
      <c r="P22" s="1" t="s">
        <v>30</v>
      </c>
      <c r="Q22" s="1">
        <v>1.0</v>
      </c>
      <c r="R22" s="1">
        <v>0.0</v>
      </c>
      <c r="S22" s="1">
        <v>0.0</v>
      </c>
      <c r="T22" s="1">
        <v>0.0</v>
      </c>
      <c r="U22" s="1">
        <v>0.0</v>
      </c>
      <c r="V22" s="1">
        <v>3.0</v>
      </c>
      <c r="W22" s="1">
        <v>0.0</v>
      </c>
      <c r="X22" s="1">
        <v>0.0</v>
      </c>
      <c r="Y22" s="1">
        <v>0.0</v>
      </c>
      <c r="Z22" s="1">
        <v>0.0</v>
      </c>
      <c r="AA22" s="1">
        <v>1.0</v>
      </c>
    </row>
    <row r="23" ht="15.75" customHeight="1">
      <c r="A23" s="1">
        <v>1.0</v>
      </c>
      <c r="B23" s="2">
        <v>41437.0</v>
      </c>
      <c r="C23" s="1">
        <v>24.0</v>
      </c>
      <c r="D23" s="1">
        <v>2013.0</v>
      </c>
      <c r="E23" s="1" t="s">
        <v>35</v>
      </c>
      <c r="F23" s="1" t="s">
        <v>38</v>
      </c>
      <c r="G23" s="1" t="s">
        <v>29</v>
      </c>
      <c r="H23" s="1">
        <f t="shared" si="14"/>
        <v>60</v>
      </c>
      <c r="I23" s="1">
        <v>18.0</v>
      </c>
      <c r="J23" s="1">
        <v>42.0</v>
      </c>
      <c r="K23" s="1">
        <v>0.0</v>
      </c>
      <c r="L23" s="1">
        <f t="shared" si="3"/>
        <v>23</v>
      </c>
      <c r="M23" s="1">
        <f t="shared" si="4"/>
        <v>37</v>
      </c>
      <c r="N23" s="1">
        <f t="shared" ref="N23:O23" si="26">SUM(Q23,V23)</f>
        <v>35</v>
      </c>
      <c r="O23" s="1">
        <f t="shared" si="26"/>
        <v>2</v>
      </c>
      <c r="P23" s="1" t="s">
        <v>30</v>
      </c>
      <c r="Q23" s="1">
        <v>17.0</v>
      </c>
      <c r="R23" s="1">
        <v>2.0</v>
      </c>
      <c r="S23" s="1">
        <v>23.0</v>
      </c>
      <c r="T23" s="1">
        <v>0.0</v>
      </c>
      <c r="U23" s="1">
        <v>0.0</v>
      </c>
      <c r="V23" s="1">
        <v>18.0</v>
      </c>
      <c r="W23" s="1">
        <v>0.0</v>
      </c>
      <c r="X23" s="1">
        <v>0.0</v>
      </c>
      <c r="Y23" s="1">
        <v>0.0</v>
      </c>
      <c r="Z23" s="1">
        <v>0.0</v>
      </c>
      <c r="AA23" s="1">
        <v>1.0</v>
      </c>
    </row>
    <row r="24" ht="15.75" customHeight="1">
      <c r="A24" s="1">
        <v>1.0</v>
      </c>
      <c r="B24" s="2">
        <v>41438.0</v>
      </c>
      <c r="C24" s="1">
        <v>24.0</v>
      </c>
      <c r="D24" s="1">
        <v>2013.0</v>
      </c>
      <c r="E24" s="1" t="s">
        <v>35</v>
      </c>
      <c r="F24" s="1" t="s">
        <v>38</v>
      </c>
      <c r="G24" s="1" t="s">
        <v>31</v>
      </c>
      <c r="H24" s="1">
        <f t="shared" si="14"/>
        <v>80</v>
      </c>
      <c r="I24" s="1">
        <v>26.0</v>
      </c>
      <c r="J24" s="1">
        <v>54.0</v>
      </c>
      <c r="K24" s="1">
        <v>0.0</v>
      </c>
      <c r="L24" s="1">
        <f t="shared" si="3"/>
        <v>3</v>
      </c>
      <c r="M24" s="1">
        <f t="shared" si="4"/>
        <v>102</v>
      </c>
      <c r="N24" s="1">
        <f t="shared" ref="N24:O24" si="27">SUM(Q24,V24)</f>
        <v>99</v>
      </c>
      <c r="O24" s="1">
        <f t="shared" si="27"/>
        <v>0</v>
      </c>
      <c r="P24" s="1" t="s">
        <v>30</v>
      </c>
      <c r="Q24" s="1">
        <v>47.0</v>
      </c>
      <c r="R24" s="1">
        <v>0.0</v>
      </c>
      <c r="S24" s="1">
        <v>3.0</v>
      </c>
      <c r="T24" s="1">
        <v>3.0</v>
      </c>
      <c r="U24" s="1">
        <v>0.0</v>
      </c>
      <c r="V24" s="1">
        <v>52.0</v>
      </c>
      <c r="W24" s="1">
        <v>0.0</v>
      </c>
      <c r="X24" s="1">
        <v>2.0</v>
      </c>
      <c r="Y24" s="1">
        <v>0.0</v>
      </c>
      <c r="Z24" s="1">
        <v>0.0</v>
      </c>
      <c r="AA24" s="1">
        <v>1.0</v>
      </c>
    </row>
    <row r="25" ht="15.75" customHeight="1">
      <c r="A25" s="1">
        <v>1.0</v>
      </c>
      <c r="B25" s="2">
        <v>41439.0</v>
      </c>
      <c r="C25" s="1">
        <v>24.0</v>
      </c>
      <c r="D25" s="1">
        <v>2013.0</v>
      </c>
      <c r="E25" s="1" t="s">
        <v>35</v>
      </c>
      <c r="F25" s="1" t="s">
        <v>38</v>
      </c>
      <c r="G25" s="1" t="s">
        <v>31</v>
      </c>
      <c r="H25" s="1" t="s">
        <v>30</v>
      </c>
      <c r="I25" s="1" t="s">
        <v>30</v>
      </c>
      <c r="J25" s="1" t="s">
        <v>30</v>
      </c>
      <c r="K25" s="1" t="s">
        <v>30</v>
      </c>
      <c r="L25" s="1">
        <f t="shared" si="3"/>
        <v>2</v>
      </c>
      <c r="M25" s="1">
        <f t="shared" si="4"/>
        <v>0</v>
      </c>
      <c r="N25" s="1">
        <f t="shared" ref="N25:O25" si="28">SUM(Q25,V25)</f>
        <v>0</v>
      </c>
      <c r="O25" s="1">
        <f t="shared" si="28"/>
        <v>0</v>
      </c>
      <c r="P25" s="1" t="s">
        <v>30</v>
      </c>
      <c r="Q25" s="1" t="s">
        <v>30</v>
      </c>
      <c r="R25" s="1" t="s">
        <v>30</v>
      </c>
      <c r="S25" s="1" t="s">
        <v>30</v>
      </c>
      <c r="T25" s="1" t="s">
        <v>30</v>
      </c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Z25" s="1" t="s">
        <v>30</v>
      </c>
      <c r="AA25" s="1">
        <v>1.0</v>
      </c>
    </row>
    <row r="26" ht="15.75" customHeight="1">
      <c r="A26" s="1">
        <v>1.0</v>
      </c>
      <c r="B26" s="2">
        <v>41436.0</v>
      </c>
      <c r="C26" s="1">
        <v>24.0</v>
      </c>
      <c r="D26" s="1">
        <v>2013.0</v>
      </c>
      <c r="E26" s="1" t="s">
        <v>39</v>
      </c>
      <c r="F26" s="1" t="s">
        <v>40</v>
      </c>
      <c r="G26" s="1" t="s">
        <v>29</v>
      </c>
      <c r="H26" s="1">
        <f t="shared" ref="H26:H57" si="30">SUM(I26:K26)</f>
        <v>16</v>
      </c>
      <c r="I26" s="1">
        <v>5.0</v>
      </c>
      <c r="J26" s="1">
        <v>9.0</v>
      </c>
      <c r="K26" s="1">
        <v>2.0</v>
      </c>
      <c r="L26" s="1">
        <f t="shared" si="3"/>
        <v>0</v>
      </c>
      <c r="M26" s="1">
        <f t="shared" si="4"/>
        <v>14</v>
      </c>
      <c r="N26" s="1">
        <f t="shared" ref="N26:O26" si="29">SUM(Q26,V26)</f>
        <v>14</v>
      </c>
      <c r="O26" s="1">
        <f t="shared" si="29"/>
        <v>0</v>
      </c>
      <c r="P26" s="1" t="s">
        <v>30</v>
      </c>
      <c r="Q26" s="1">
        <v>9.0</v>
      </c>
      <c r="R26" s="1">
        <v>0.0</v>
      </c>
      <c r="S26" s="1">
        <v>0.0</v>
      </c>
      <c r="T26" s="1">
        <v>0.0</v>
      </c>
      <c r="U26" s="1">
        <v>0.0</v>
      </c>
      <c r="V26" s="1">
        <v>5.0</v>
      </c>
      <c r="W26" s="1">
        <v>0.0</v>
      </c>
      <c r="X26" s="1">
        <v>0.0</v>
      </c>
      <c r="Y26" s="1">
        <v>0.0</v>
      </c>
      <c r="Z26" s="1">
        <v>0.0</v>
      </c>
      <c r="AA26" s="1">
        <v>1.0</v>
      </c>
    </row>
    <row r="27" ht="15.75" customHeight="1">
      <c r="A27" s="1">
        <v>1.0</v>
      </c>
      <c r="B27" s="2">
        <v>41437.0</v>
      </c>
      <c r="C27" s="1">
        <v>24.0</v>
      </c>
      <c r="D27" s="1">
        <v>2013.0</v>
      </c>
      <c r="E27" s="1" t="s">
        <v>39</v>
      </c>
      <c r="F27" s="1" t="s">
        <v>40</v>
      </c>
      <c r="G27" s="1" t="s">
        <v>29</v>
      </c>
      <c r="H27" s="1">
        <f t="shared" si="30"/>
        <v>41</v>
      </c>
      <c r="I27" s="1">
        <v>12.0</v>
      </c>
      <c r="J27" s="1">
        <v>27.0</v>
      </c>
      <c r="K27" s="1">
        <v>2.0</v>
      </c>
      <c r="L27" s="1">
        <f t="shared" si="3"/>
        <v>2</v>
      </c>
      <c r="M27" s="1">
        <f t="shared" si="4"/>
        <v>37</v>
      </c>
      <c r="N27" s="1">
        <f t="shared" ref="N27:O27" si="31">SUM(Q27,V27)</f>
        <v>27</v>
      </c>
      <c r="O27" s="1">
        <f t="shared" si="31"/>
        <v>2</v>
      </c>
      <c r="P27" s="1" t="s">
        <v>30</v>
      </c>
      <c r="Q27" s="1">
        <v>15.0</v>
      </c>
      <c r="R27" s="1">
        <v>2.0</v>
      </c>
      <c r="S27" s="1">
        <v>2.0</v>
      </c>
      <c r="T27" s="1">
        <v>8.0</v>
      </c>
      <c r="U27" s="1">
        <v>0.0</v>
      </c>
      <c r="V27" s="1">
        <v>12.0</v>
      </c>
      <c r="W27" s="1">
        <v>0.0</v>
      </c>
      <c r="X27" s="1">
        <v>0.0</v>
      </c>
      <c r="Y27" s="1">
        <v>0.0</v>
      </c>
      <c r="Z27" s="1">
        <v>0.0</v>
      </c>
      <c r="AA27" s="1">
        <v>1.0</v>
      </c>
    </row>
    <row r="28" ht="15.75" customHeight="1">
      <c r="A28" s="1">
        <v>1.0</v>
      </c>
      <c r="B28" s="2">
        <v>41438.0</v>
      </c>
      <c r="C28" s="1">
        <v>24.0</v>
      </c>
      <c r="D28" s="1">
        <v>2013.0</v>
      </c>
      <c r="E28" s="1" t="s">
        <v>39</v>
      </c>
      <c r="F28" s="1" t="s">
        <v>40</v>
      </c>
      <c r="G28" s="1" t="s">
        <v>31</v>
      </c>
      <c r="H28" s="1">
        <f t="shared" si="30"/>
        <v>65</v>
      </c>
      <c r="I28" s="1">
        <v>12.0</v>
      </c>
      <c r="J28" s="1">
        <v>53.0</v>
      </c>
      <c r="K28" s="1">
        <v>0.0</v>
      </c>
      <c r="L28" s="1">
        <f t="shared" si="3"/>
        <v>14</v>
      </c>
      <c r="M28" s="1">
        <f t="shared" si="4"/>
        <v>49</v>
      </c>
      <c r="N28" s="1">
        <f t="shared" ref="N28:O28" si="32">SUM(Q28,V28)</f>
        <v>46</v>
      </c>
      <c r="O28" s="1">
        <f t="shared" si="32"/>
        <v>0</v>
      </c>
      <c r="P28" s="1" t="s">
        <v>30</v>
      </c>
      <c r="Q28" s="1">
        <v>34.0</v>
      </c>
      <c r="R28" s="1">
        <v>0.0</v>
      </c>
      <c r="S28" s="1">
        <v>14.0</v>
      </c>
      <c r="T28" s="1">
        <v>3.0</v>
      </c>
      <c r="U28" s="1">
        <v>0.0</v>
      </c>
      <c r="V28" s="1">
        <v>12.0</v>
      </c>
      <c r="W28" s="1">
        <v>0.0</v>
      </c>
      <c r="X28" s="1">
        <v>0.0</v>
      </c>
      <c r="Y28" s="1">
        <v>0.0</v>
      </c>
      <c r="Z28" s="1">
        <v>0.0</v>
      </c>
      <c r="AA28" s="1">
        <v>1.0</v>
      </c>
    </row>
    <row r="29" ht="15.75" customHeight="1">
      <c r="A29" s="1">
        <v>1.0</v>
      </c>
      <c r="B29" s="2">
        <v>41439.0</v>
      </c>
      <c r="C29" s="1">
        <v>24.0</v>
      </c>
      <c r="D29" s="1">
        <v>2013.0</v>
      </c>
      <c r="E29" s="1" t="s">
        <v>39</v>
      </c>
      <c r="F29" s="1" t="s">
        <v>40</v>
      </c>
      <c r="G29" s="1" t="s">
        <v>31</v>
      </c>
      <c r="H29" s="1">
        <f t="shared" si="30"/>
        <v>59</v>
      </c>
      <c r="I29" s="1">
        <v>7.0</v>
      </c>
      <c r="J29" s="1">
        <v>51.0</v>
      </c>
      <c r="K29" s="1">
        <v>1.0</v>
      </c>
      <c r="L29" s="1">
        <f t="shared" si="3"/>
        <v>7</v>
      </c>
      <c r="M29" s="1">
        <f t="shared" si="4"/>
        <v>51</v>
      </c>
      <c r="N29" s="1">
        <f t="shared" ref="N29:O29" si="33">SUM(Q29,V29)</f>
        <v>21</v>
      </c>
      <c r="O29" s="1">
        <f t="shared" si="33"/>
        <v>0</v>
      </c>
      <c r="P29" s="1" t="s">
        <v>30</v>
      </c>
      <c r="Q29" s="1">
        <v>14.0</v>
      </c>
      <c r="R29" s="1">
        <v>0.0</v>
      </c>
      <c r="S29" s="1">
        <v>7.0</v>
      </c>
      <c r="T29" s="1">
        <v>30.0</v>
      </c>
      <c r="U29" s="1">
        <v>0.0</v>
      </c>
      <c r="V29" s="1">
        <v>7.0</v>
      </c>
      <c r="W29" s="1">
        <v>0.0</v>
      </c>
      <c r="X29" s="1">
        <v>0.0</v>
      </c>
      <c r="Y29" s="1">
        <v>0.0</v>
      </c>
      <c r="Z29" s="1">
        <v>0.0</v>
      </c>
      <c r="AA29" s="1">
        <v>1.0</v>
      </c>
    </row>
    <row r="30" ht="15.75" customHeight="1">
      <c r="A30" s="1">
        <v>1.0</v>
      </c>
      <c r="B30" s="2">
        <v>41436.0</v>
      </c>
      <c r="C30" s="1">
        <v>24.0</v>
      </c>
      <c r="D30" s="1">
        <v>2013.0</v>
      </c>
      <c r="E30" s="1" t="s">
        <v>39</v>
      </c>
      <c r="F30" s="1" t="s">
        <v>41</v>
      </c>
      <c r="G30" s="1" t="s">
        <v>29</v>
      </c>
      <c r="H30" s="1">
        <f t="shared" si="30"/>
        <v>101</v>
      </c>
      <c r="I30" s="1">
        <v>41.0</v>
      </c>
      <c r="J30" s="1">
        <v>53.0</v>
      </c>
      <c r="K30" s="1">
        <v>7.0</v>
      </c>
      <c r="L30" s="1">
        <f t="shared" si="3"/>
        <v>0</v>
      </c>
      <c r="M30" s="1">
        <f t="shared" si="4"/>
        <v>94</v>
      </c>
      <c r="N30" s="1">
        <f t="shared" ref="N30:O30" si="34">SUM(Q30,V30)</f>
        <v>94</v>
      </c>
      <c r="O30" s="1">
        <f t="shared" si="34"/>
        <v>0</v>
      </c>
      <c r="P30" s="1" t="s">
        <v>30</v>
      </c>
      <c r="Q30" s="1">
        <v>53.0</v>
      </c>
      <c r="R30" s="1">
        <v>0.0</v>
      </c>
      <c r="S30" s="1">
        <v>0.0</v>
      </c>
      <c r="T30" s="1">
        <v>0.0</v>
      </c>
      <c r="U30" s="1">
        <v>0.0</v>
      </c>
      <c r="V30" s="1">
        <v>41.0</v>
      </c>
      <c r="W30" s="1">
        <v>0.0</v>
      </c>
      <c r="X30" s="1">
        <v>0.0</v>
      </c>
      <c r="Y30" s="1">
        <v>0.0</v>
      </c>
      <c r="Z30" s="1">
        <v>0.0</v>
      </c>
      <c r="AA30" s="1">
        <v>1.0</v>
      </c>
    </row>
    <row r="31" ht="15.75" customHeight="1">
      <c r="A31" s="1">
        <v>1.0</v>
      </c>
      <c r="B31" s="2">
        <v>41437.0</v>
      </c>
      <c r="C31" s="1">
        <v>24.0</v>
      </c>
      <c r="D31" s="1">
        <v>2013.0</v>
      </c>
      <c r="E31" s="1" t="s">
        <v>39</v>
      </c>
      <c r="F31" s="1" t="s">
        <v>41</v>
      </c>
      <c r="G31" s="1" t="s">
        <v>29</v>
      </c>
      <c r="H31" s="1">
        <f t="shared" si="30"/>
        <v>78</v>
      </c>
      <c r="I31" s="1">
        <v>29.0</v>
      </c>
      <c r="J31" s="1">
        <v>49.0</v>
      </c>
      <c r="K31" s="1">
        <v>0.0</v>
      </c>
      <c r="L31" s="1">
        <f t="shared" si="3"/>
        <v>1</v>
      </c>
      <c r="M31" s="1">
        <f t="shared" si="4"/>
        <v>74</v>
      </c>
      <c r="N31" s="1">
        <f t="shared" ref="N31:O31" si="35">SUM(Q31,V31)</f>
        <v>70</v>
      </c>
      <c r="O31" s="1">
        <f t="shared" si="35"/>
        <v>0</v>
      </c>
      <c r="P31" s="1" t="s">
        <v>30</v>
      </c>
      <c r="Q31" s="1">
        <v>44.0</v>
      </c>
      <c r="R31" s="1">
        <v>0.0</v>
      </c>
      <c r="S31" s="1">
        <v>1.0</v>
      </c>
      <c r="T31" s="1">
        <v>4.0</v>
      </c>
      <c r="U31" s="1">
        <v>0.0</v>
      </c>
      <c r="V31" s="1">
        <v>26.0</v>
      </c>
      <c r="W31" s="1">
        <v>0.0</v>
      </c>
      <c r="X31" s="1">
        <v>3.0</v>
      </c>
      <c r="Y31" s="1">
        <v>0.0</v>
      </c>
      <c r="Z31" s="1">
        <v>0.0</v>
      </c>
      <c r="AA31" s="1">
        <v>1.0</v>
      </c>
    </row>
    <row r="32" ht="15.75" customHeight="1">
      <c r="A32" s="1">
        <v>1.0</v>
      </c>
      <c r="B32" s="2">
        <v>41438.0</v>
      </c>
      <c r="C32" s="1">
        <v>24.0</v>
      </c>
      <c r="D32" s="1">
        <v>2013.0</v>
      </c>
      <c r="E32" s="1" t="s">
        <v>39</v>
      </c>
      <c r="F32" s="1" t="s">
        <v>41</v>
      </c>
      <c r="G32" s="1" t="s">
        <v>31</v>
      </c>
      <c r="H32" s="1">
        <f t="shared" si="30"/>
        <v>131</v>
      </c>
      <c r="I32" s="1">
        <v>23.0</v>
      </c>
      <c r="J32" s="1">
        <v>92.0</v>
      </c>
      <c r="K32" s="1">
        <v>16.0</v>
      </c>
      <c r="L32" s="1">
        <f t="shared" si="3"/>
        <v>14</v>
      </c>
      <c r="M32" s="1">
        <f t="shared" si="4"/>
        <v>100</v>
      </c>
      <c r="N32" s="1">
        <f t="shared" ref="N32:O32" si="36">SUM(Q32,V32)</f>
        <v>87</v>
      </c>
      <c r="O32" s="1">
        <f t="shared" si="36"/>
        <v>2</v>
      </c>
      <c r="P32" s="1" t="s">
        <v>30</v>
      </c>
      <c r="Q32" s="1">
        <v>68.0</v>
      </c>
      <c r="R32" s="1">
        <v>2.0</v>
      </c>
      <c r="S32" s="1">
        <v>11.0</v>
      </c>
      <c r="T32" s="1">
        <v>11.0</v>
      </c>
      <c r="U32" s="1">
        <v>0.0</v>
      </c>
      <c r="V32" s="1">
        <v>19.0</v>
      </c>
      <c r="W32" s="1">
        <v>0.0</v>
      </c>
      <c r="X32" s="1">
        <v>4.0</v>
      </c>
      <c r="Y32" s="1">
        <v>0.0</v>
      </c>
      <c r="Z32" s="1">
        <v>0.0</v>
      </c>
      <c r="AA32" s="1">
        <v>1.0</v>
      </c>
    </row>
    <row r="33" ht="15.75" customHeight="1">
      <c r="A33" s="1">
        <v>1.0</v>
      </c>
      <c r="B33" s="2">
        <v>41439.0</v>
      </c>
      <c r="C33" s="1">
        <v>24.0</v>
      </c>
      <c r="D33" s="1">
        <v>2013.0</v>
      </c>
      <c r="E33" s="1" t="s">
        <v>39</v>
      </c>
      <c r="F33" s="1" t="s">
        <v>41</v>
      </c>
      <c r="G33" s="1" t="s">
        <v>31</v>
      </c>
      <c r="H33" s="1">
        <f t="shared" si="30"/>
        <v>28</v>
      </c>
      <c r="I33" s="1">
        <v>1.0</v>
      </c>
      <c r="J33" s="1">
        <v>15.0</v>
      </c>
      <c r="K33" s="1">
        <v>12.0</v>
      </c>
      <c r="L33" s="1">
        <f t="shared" si="3"/>
        <v>7</v>
      </c>
      <c r="M33" s="1">
        <f t="shared" si="4"/>
        <v>13</v>
      </c>
      <c r="N33" s="1">
        <f t="shared" ref="N33:O33" si="37">SUM(Q33,V33)</f>
        <v>3</v>
      </c>
      <c r="O33" s="1">
        <f t="shared" si="37"/>
        <v>1</v>
      </c>
      <c r="P33" s="1" t="s">
        <v>30</v>
      </c>
      <c r="Q33" s="1">
        <v>2.0</v>
      </c>
      <c r="R33" s="1">
        <v>1.0</v>
      </c>
      <c r="S33" s="1">
        <v>3.0</v>
      </c>
      <c r="T33" s="1">
        <v>9.0</v>
      </c>
      <c r="U33" s="1">
        <v>0.0</v>
      </c>
      <c r="V33" s="1">
        <v>1.0</v>
      </c>
      <c r="W33" s="1">
        <v>0.0</v>
      </c>
      <c r="X33" s="1">
        <v>0.0</v>
      </c>
      <c r="Y33" s="1">
        <v>0.0</v>
      </c>
      <c r="Z33" s="1">
        <v>0.0</v>
      </c>
      <c r="AA33" s="1">
        <v>1.0</v>
      </c>
    </row>
    <row r="34" ht="15.75" customHeight="1">
      <c r="A34" s="1">
        <v>1.0</v>
      </c>
      <c r="B34" s="2">
        <v>41436.0</v>
      </c>
      <c r="C34" s="1">
        <v>24.0</v>
      </c>
      <c r="D34" s="1">
        <v>2013.0</v>
      </c>
      <c r="E34" s="1" t="s">
        <v>39</v>
      </c>
      <c r="F34" s="1" t="s">
        <v>42</v>
      </c>
      <c r="G34" s="1" t="s">
        <v>29</v>
      </c>
      <c r="H34" s="1">
        <f t="shared" si="30"/>
        <v>41</v>
      </c>
      <c r="I34" s="1">
        <v>16.0</v>
      </c>
      <c r="J34" s="1">
        <v>23.0</v>
      </c>
      <c r="K34" s="1">
        <v>2.0</v>
      </c>
      <c r="L34" s="1">
        <f t="shared" si="3"/>
        <v>1</v>
      </c>
      <c r="M34" s="1">
        <f t="shared" si="4"/>
        <v>38</v>
      </c>
      <c r="N34" s="1">
        <f t="shared" ref="N34:O34" si="38">SUM(Q34,V34)</f>
        <v>36</v>
      </c>
      <c r="O34" s="1">
        <f t="shared" si="38"/>
        <v>1</v>
      </c>
      <c r="P34" s="1" t="s">
        <v>30</v>
      </c>
      <c r="Q34" s="1">
        <v>20.0</v>
      </c>
      <c r="R34" s="1">
        <v>1.0</v>
      </c>
      <c r="S34" s="1">
        <v>1.0</v>
      </c>
      <c r="T34" s="1">
        <v>1.0</v>
      </c>
      <c r="U34" s="1">
        <v>0.0</v>
      </c>
      <c r="V34" s="1">
        <v>16.0</v>
      </c>
      <c r="W34" s="1">
        <v>0.0</v>
      </c>
      <c r="X34" s="1">
        <v>0.0</v>
      </c>
      <c r="Y34" s="1">
        <v>0.0</v>
      </c>
      <c r="Z34" s="1">
        <v>0.0</v>
      </c>
      <c r="AA34" s="1">
        <v>1.0</v>
      </c>
    </row>
    <row r="35" ht="15.75" customHeight="1">
      <c r="A35" s="1">
        <v>1.0</v>
      </c>
      <c r="B35" s="2">
        <v>41437.0</v>
      </c>
      <c r="C35" s="1">
        <v>24.0</v>
      </c>
      <c r="D35" s="1">
        <v>2013.0</v>
      </c>
      <c r="E35" s="1" t="s">
        <v>39</v>
      </c>
      <c r="F35" s="1" t="s">
        <v>42</v>
      </c>
      <c r="G35" s="1" t="s">
        <v>29</v>
      </c>
      <c r="H35" s="1">
        <f t="shared" si="30"/>
        <v>28</v>
      </c>
      <c r="I35" s="1">
        <v>0.0</v>
      </c>
      <c r="J35" s="1">
        <v>8.0</v>
      </c>
      <c r="K35" s="1">
        <v>20.0</v>
      </c>
      <c r="L35" s="1">
        <f t="shared" si="3"/>
        <v>0</v>
      </c>
      <c r="M35" s="1">
        <f t="shared" si="4"/>
        <v>8</v>
      </c>
      <c r="N35" s="1">
        <f t="shared" ref="N35:O35" si="39">SUM(Q35,V35)</f>
        <v>8</v>
      </c>
      <c r="O35" s="1">
        <f t="shared" si="39"/>
        <v>0</v>
      </c>
      <c r="P35" s="1" t="s">
        <v>30</v>
      </c>
      <c r="Q35" s="1">
        <v>8.0</v>
      </c>
      <c r="R35" s="1">
        <v>0.0</v>
      </c>
      <c r="S35" s="1">
        <v>0.0</v>
      </c>
      <c r="T35" s="1">
        <v>0.0</v>
      </c>
      <c r="U35" s="1">
        <v>0.0</v>
      </c>
      <c r="V35" s="1">
        <v>0.0</v>
      </c>
      <c r="W35" s="1">
        <v>0.0</v>
      </c>
      <c r="X35" s="1">
        <v>0.0</v>
      </c>
      <c r="Y35" s="1">
        <v>0.0</v>
      </c>
      <c r="Z35" s="1">
        <v>0.0</v>
      </c>
      <c r="AA35" s="1">
        <v>1.0</v>
      </c>
    </row>
    <row r="36" ht="15.75" customHeight="1">
      <c r="A36" s="1">
        <v>1.0</v>
      </c>
      <c r="B36" s="2">
        <v>41438.0</v>
      </c>
      <c r="C36" s="1">
        <v>24.0</v>
      </c>
      <c r="D36" s="1">
        <v>2013.0</v>
      </c>
      <c r="E36" s="1" t="s">
        <v>39</v>
      </c>
      <c r="F36" s="1" t="s">
        <v>42</v>
      </c>
      <c r="G36" s="1" t="s">
        <v>31</v>
      </c>
      <c r="H36" s="1">
        <f t="shared" si="30"/>
        <v>153</v>
      </c>
      <c r="I36" s="1">
        <v>86.0</v>
      </c>
      <c r="J36" s="1">
        <v>67.0</v>
      </c>
      <c r="K36" s="1">
        <v>0.0</v>
      </c>
      <c r="L36" s="1">
        <f t="shared" si="3"/>
        <v>3</v>
      </c>
      <c r="M36" s="1">
        <f t="shared" si="4"/>
        <v>150</v>
      </c>
      <c r="N36" s="1">
        <f t="shared" ref="N36:O36" si="40">SUM(Q36,V36)</f>
        <v>142</v>
      </c>
      <c r="O36" s="1">
        <f t="shared" si="40"/>
        <v>4</v>
      </c>
      <c r="P36" s="1" t="s">
        <v>30</v>
      </c>
      <c r="Q36" s="1">
        <v>56.0</v>
      </c>
      <c r="R36" s="1">
        <v>4.0</v>
      </c>
      <c r="S36" s="1">
        <v>3.0</v>
      </c>
      <c r="T36" s="1">
        <v>4.0</v>
      </c>
      <c r="U36" s="1">
        <v>0.0</v>
      </c>
      <c r="V36" s="1">
        <v>86.0</v>
      </c>
      <c r="W36" s="1">
        <v>0.0</v>
      </c>
      <c r="X36" s="1">
        <v>0.0</v>
      </c>
      <c r="Y36" s="1">
        <v>0.0</v>
      </c>
      <c r="Z36" s="1">
        <v>0.0</v>
      </c>
      <c r="AA36" s="1">
        <v>1.0</v>
      </c>
    </row>
    <row r="37" ht="15.75" customHeight="1">
      <c r="A37" s="1">
        <v>1.0</v>
      </c>
      <c r="B37" s="2">
        <v>41439.0</v>
      </c>
      <c r="C37" s="1">
        <v>24.0</v>
      </c>
      <c r="D37" s="1">
        <v>2013.0</v>
      </c>
      <c r="E37" s="1" t="s">
        <v>39</v>
      </c>
      <c r="F37" s="1" t="s">
        <v>42</v>
      </c>
      <c r="G37" s="1" t="s">
        <v>31</v>
      </c>
      <c r="H37" s="1">
        <f t="shared" si="30"/>
        <v>37</v>
      </c>
      <c r="I37" s="1">
        <v>19.0</v>
      </c>
      <c r="J37" s="1">
        <v>18.0</v>
      </c>
      <c r="K37" s="1">
        <v>0.0</v>
      </c>
      <c r="L37" s="1">
        <f t="shared" si="3"/>
        <v>1</v>
      </c>
      <c r="M37" s="1">
        <f t="shared" si="4"/>
        <v>36</v>
      </c>
      <c r="N37" s="1">
        <f t="shared" ref="N37:O37" si="41">SUM(Q37,V37)</f>
        <v>32</v>
      </c>
      <c r="O37" s="1">
        <f t="shared" si="41"/>
        <v>0</v>
      </c>
      <c r="P37" s="1" t="s">
        <v>30</v>
      </c>
      <c r="Q37" s="1">
        <v>13.0</v>
      </c>
      <c r="R37" s="1">
        <v>0.0</v>
      </c>
      <c r="S37" s="1">
        <v>1.0</v>
      </c>
      <c r="T37" s="1">
        <v>4.0</v>
      </c>
      <c r="U37" s="1">
        <v>0.0</v>
      </c>
      <c r="V37" s="1">
        <v>19.0</v>
      </c>
      <c r="W37" s="1">
        <v>0.0</v>
      </c>
      <c r="X37" s="1">
        <v>0.0</v>
      </c>
      <c r="Y37" s="1">
        <v>0.0</v>
      </c>
      <c r="Z37" s="1">
        <v>0.0</v>
      </c>
      <c r="AA37" s="1">
        <v>1.0</v>
      </c>
    </row>
    <row r="38" ht="15.75" customHeight="1">
      <c r="A38" s="1">
        <v>1.0</v>
      </c>
      <c r="B38" s="2">
        <v>41436.0</v>
      </c>
      <c r="C38" s="1">
        <v>24.0</v>
      </c>
      <c r="D38" s="1">
        <v>2013.0</v>
      </c>
      <c r="E38" s="1" t="s">
        <v>43</v>
      </c>
      <c r="F38" s="1" t="s">
        <v>44</v>
      </c>
      <c r="G38" s="1" t="s">
        <v>29</v>
      </c>
      <c r="H38" s="1">
        <f t="shared" si="30"/>
        <v>26</v>
      </c>
      <c r="I38" s="1">
        <v>9.0</v>
      </c>
      <c r="J38" s="1">
        <v>13.0</v>
      </c>
      <c r="K38" s="1">
        <v>4.0</v>
      </c>
      <c r="L38" s="1">
        <f t="shared" si="3"/>
        <v>0</v>
      </c>
      <c r="M38" s="1">
        <f t="shared" si="4"/>
        <v>22</v>
      </c>
      <c r="N38" s="1">
        <f t="shared" ref="N38:O38" si="42">SUM(Q38,V38)</f>
        <v>22</v>
      </c>
      <c r="O38" s="1">
        <f t="shared" si="42"/>
        <v>0</v>
      </c>
      <c r="P38" s="1" t="s">
        <v>30</v>
      </c>
      <c r="Q38" s="1">
        <v>13.0</v>
      </c>
      <c r="R38" s="1">
        <v>0.0</v>
      </c>
      <c r="S38" s="1">
        <v>0.0</v>
      </c>
      <c r="T38" s="1">
        <v>0.0</v>
      </c>
      <c r="U38" s="1">
        <v>0.0</v>
      </c>
      <c r="V38" s="1">
        <v>9.0</v>
      </c>
      <c r="W38" s="1">
        <v>0.0</v>
      </c>
      <c r="X38" s="1">
        <v>0.0</v>
      </c>
      <c r="Y38" s="1">
        <v>0.0</v>
      </c>
      <c r="Z38" s="1">
        <v>0.0</v>
      </c>
      <c r="AA38" s="1">
        <v>1.0</v>
      </c>
    </row>
    <row r="39" ht="15.75" customHeight="1">
      <c r="A39" s="1">
        <v>1.0</v>
      </c>
      <c r="B39" s="2">
        <v>41437.0</v>
      </c>
      <c r="C39" s="1">
        <v>24.0</v>
      </c>
      <c r="D39" s="1">
        <v>2013.0</v>
      </c>
      <c r="E39" s="1" t="s">
        <v>43</v>
      </c>
      <c r="F39" s="1" t="s">
        <v>44</v>
      </c>
      <c r="G39" s="1" t="s">
        <v>29</v>
      </c>
      <c r="H39" s="1">
        <f t="shared" si="30"/>
        <v>152</v>
      </c>
      <c r="I39" s="1">
        <v>67.0</v>
      </c>
      <c r="J39" s="1">
        <v>85.0</v>
      </c>
      <c r="K39" s="1">
        <v>0.0</v>
      </c>
      <c r="L39" s="1">
        <f t="shared" si="3"/>
        <v>3</v>
      </c>
      <c r="M39" s="1">
        <f t="shared" si="4"/>
        <v>149</v>
      </c>
      <c r="N39" s="1">
        <f t="shared" ref="N39:O39" si="43">SUM(Q39,V39)</f>
        <v>149</v>
      </c>
      <c r="O39" s="1">
        <f t="shared" si="43"/>
        <v>0</v>
      </c>
      <c r="P39" s="1" t="s">
        <v>30</v>
      </c>
      <c r="Q39" s="1">
        <v>82.0</v>
      </c>
      <c r="R39" s="1">
        <v>0.0</v>
      </c>
      <c r="S39" s="1">
        <v>3.0</v>
      </c>
      <c r="T39" s="1">
        <v>0.0</v>
      </c>
      <c r="U39" s="1">
        <v>0.0</v>
      </c>
      <c r="V39" s="1">
        <v>67.0</v>
      </c>
      <c r="W39" s="1">
        <v>0.0</v>
      </c>
      <c r="X39" s="1">
        <v>0.0</v>
      </c>
      <c r="Y39" s="1">
        <v>0.0</v>
      </c>
      <c r="Z39" s="1">
        <v>0.0</v>
      </c>
      <c r="AA39" s="1">
        <v>1.0</v>
      </c>
    </row>
    <row r="40" ht="15.75" customHeight="1">
      <c r="A40" s="1">
        <v>1.0</v>
      </c>
      <c r="B40" s="2">
        <v>41438.0</v>
      </c>
      <c r="C40" s="1">
        <v>24.0</v>
      </c>
      <c r="D40" s="1">
        <v>2013.0</v>
      </c>
      <c r="E40" s="1" t="s">
        <v>43</v>
      </c>
      <c r="F40" s="1" t="s">
        <v>44</v>
      </c>
      <c r="G40" s="1" t="s">
        <v>31</v>
      </c>
      <c r="H40" s="1">
        <f t="shared" si="30"/>
        <v>83</v>
      </c>
      <c r="I40" s="1">
        <v>28.0</v>
      </c>
      <c r="J40" s="1">
        <v>55.0</v>
      </c>
      <c r="K40" s="1">
        <v>0.0</v>
      </c>
      <c r="L40" s="1">
        <f t="shared" si="3"/>
        <v>3</v>
      </c>
      <c r="M40" s="1">
        <f t="shared" si="4"/>
        <v>80</v>
      </c>
      <c r="N40" s="1">
        <f t="shared" ref="N40:O40" si="44">SUM(Q40,V40)</f>
        <v>77</v>
      </c>
      <c r="O40" s="1">
        <f t="shared" si="44"/>
        <v>1</v>
      </c>
      <c r="P40" s="1" t="s">
        <v>30</v>
      </c>
      <c r="Q40" s="1">
        <v>49.0</v>
      </c>
      <c r="R40" s="1">
        <v>1.0</v>
      </c>
      <c r="S40" s="1">
        <v>3.0</v>
      </c>
      <c r="T40" s="1">
        <v>2.0</v>
      </c>
      <c r="U40" s="1">
        <v>0.0</v>
      </c>
      <c r="V40" s="1">
        <v>28.0</v>
      </c>
      <c r="W40" s="1">
        <v>0.0</v>
      </c>
      <c r="X40" s="1">
        <v>0.0</v>
      </c>
      <c r="Y40" s="1">
        <v>0.0</v>
      </c>
      <c r="Z40" s="1">
        <v>0.0</v>
      </c>
      <c r="AA40" s="1">
        <v>1.0</v>
      </c>
    </row>
    <row r="41" ht="15.75" customHeight="1">
      <c r="A41" s="1">
        <v>1.0</v>
      </c>
      <c r="B41" s="2">
        <v>41439.0</v>
      </c>
      <c r="C41" s="1">
        <v>24.0</v>
      </c>
      <c r="D41" s="1">
        <v>2013.0</v>
      </c>
      <c r="E41" s="1" t="s">
        <v>43</v>
      </c>
      <c r="F41" s="1" t="s">
        <v>44</v>
      </c>
      <c r="G41" s="1" t="s">
        <v>31</v>
      </c>
      <c r="H41" s="1">
        <f t="shared" si="30"/>
        <v>46</v>
      </c>
      <c r="I41" s="1">
        <v>10.0</v>
      </c>
      <c r="J41" s="1">
        <v>36.0</v>
      </c>
      <c r="K41" s="1">
        <v>0.0</v>
      </c>
      <c r="L41" s="1">
        <f t="shared" si="3"/>
        <v>3</v>
      </c>
      <c r="M41" s="1">
        <f t="shared" si="4"/>
        <v>43</v>
      </c>
      <c r="N41" s="1">
        <f t="shared" ref="N41:O41" si="45">SUM(Q41,V41)</f>
        <v>33</v>
      </c>
      <c r="O41" s="1">
        <f t="shared" si="45"/>
        <v>0</v>
      </c>
      <c r="P41" s="1" t="s">
        <v>30</v>
      </c>
      <c r="Q41" s="1">
        <v>23.0</v>
      </c>
      <c r="R41" s="1">
        <v>0.0</v>
      </c>
      <c r="S41" s="1">
        <v>3.0</v>
      </c>
      <c r="T41" s="1">
        <v>10.0</v>
      </c>
      <c r="U41" s="1">
        <v>0.0</v>
      </c>
      <c r="V41" s="1">
        <v>10.0</v>
      </c>
      <c r="W41" s="1">
        <v>0.0</v>
      </c>
      <c r="X41" s="1">
        <v>0.0</v>
      </c>
      <c r="Y41" s="1">
        <v>0.0</v>
      </c>
      <c r="Z41" s="1">
        <v>0.0</v>
      </c>
      <c r="AA41" s="1">
        <v>1.0</v>
      </c>
    </row>
    <row r="42" ht="15.75" customHeight="1">
      <c r="A42" s="1">
        <v>1.0</v>
      </c>
      <c r="B42" s="2">
        <v>41436.0</v>
      </c>
      <c r="C42" s="1">
        <v>24.0</v>
      </c>
      <c r="D42" s="1">
        <v>2013.0</v>
      </c>
      <c r="E42" s="1" t="s">
        <v>45</v>
      </c>
      <c r="F42" s="1" t="s">
        <v>46</v>
      </c>
      <c r="G42" s="1" t="s">
        <v>29</v>
      </c>
      <c r="H42" s="1">
        <f t="shared" si="30"/>
        <v>29</v>
      </c>
      <c r="I42" s="1">
        <v>15.0</v>
      </c>
      <c r="J42" s="1">
        <v>13.0</v>
      </c>
      <c r="K42" s="1">
        <v>1.0</v>
      </c>
      <c r="L42" s="1">
        <f t="shared" si="3"/>
        <v>0</v>
      </c>
      <c r="M42" s="1">
        <f t="shared" si="4"/>
        <v>27</v>
      </c>
      <c r="N42" s="1">
        <f t="shared" ref="N42:O42" si="46">SUM(Q42,V42)</f>
        <v>25</v>
      </c>
      <c r="O42" s="1">
        <f t="shared" si="46"/>
        <v>0</v>
      </c>
      <c r="P42" s="1" t="s">
        <v>47</v>
      </c>
      <c r="Q42" s="1">
        <v>10.0</v>
      </c>
      <c r="R42" s="1">
        <v>0.0</v>
      </c>
      <c r="S42" s="1">
        <v>0.0</v>
      </c>
      <c r="T42" s="1">
        <v>2.0</v>
      </c>
      <c r="U42" s="1">
        <v>1.0</v>
      </c>
      <c r="V42" s="1">
        <v>15.0</v>
      </c>
      <c r="W42" s="1">
        <v>0.0</v>
      </c>
      <c r="X42" s="1">
        <v>0.0</v>
      </c>
      <c r="Y42" s="1">
        <v>0.0</v>
      </c>
      <c r="Z42" s="1">
        <v>0.0</v>
      </c>
      <c r="AA42" s="1">
        <v>1.0</v>
      </c>
    </row>
    <row r="43" ht="15.75" customHeight="1">
      <c r="A43" s="1">
        <v>1.0</v>
      </c>
      <c r="B43" s="2">
        <v>41437.0</v>
      </c>
      <c r="C43" s="1">
        <v>24.0</v>
      </c>
      <c r="D43" s="1">
        <v>2013.0</v>
      </c>
      <c r="E43" s="1" t="s">
        <v>45</v>
      </c>
      <c r="F43" s="1" t="s">
        <v>46</v>
      </c>
      <c r="G43" s="1" t="s">
        <v>29</v>
      </c>
      <c r="H43" s="1">
        <f t="shared" si="30"/>
        <v>55</v>
      </c>
      <c r="I43" s="1">
        <v>13.0</v>
      </c>
      <c r="J43" s="1">
        <v>42.0</v>
      </c>
      <c r="K43" s="1">
        <v>0.0</v>
      </c>
      <c r="L43" s="1">
        <f t="shared" si="3"/>
        <v>3</v>
      </c>
      <c r="M43" s="1">
        <f t="shared" si="4"/>
        <v>52</v>
      </c>
      <c r="N43" s="1">
        <f t="shared" ref="N43:O43" si="47">SUM(Q43,V43)</f>
        <v>50</v>
      </c>
      <c r="O43" s="1">
        <f t="shared" si="47"/>
        <v>1</v>
      </c>
      <c r="P43" s="1" t="s">
        <v>30</v>
      </c>
      <c r="Q43" s="1">
        <v>37.0</v>
      </c>
      <c r="R43" s="1">
        <v>1.0</v>
      </c>
      <c r="S43" s="1">
        <v>3.0</v>
      </c>
      <c r="T43" s="1">
        <v>1.0</v>
      </c>
      <c r="U43" s="1">
        <v>0.0</v>
      </c>
      <c r="V43" s="1">
        <v>13.0</v>
      </c>
      <c r="W43" s="1">
        <v>0.0</v>
      </c>
      <c r="X43" s="1">
        <v>0.0</v>
      </c>
      <c r="Y43" s="1">
        <v>0.0</v>
      </c>
      <c r="Z43" s="1">
        <v>0.0</v>
      </c>
      <c r="AA43" s="1">
        <v>1.0</v>
      </c>
    </row>
    <row r="44" ht="15.75" customHeight="1">
      <c r="A44" s="1">
        <v>1.0</v>
      </c>
      <c r="B44" s="2">
        <v>41438.0</v>
      </c>
      <c r="C44" s="1">
        <v>24.0</v>
      </c>
      <c r="D44" s="1">
        <v>2013.0</v>
      </c>
      <c r="E44" s="1" t="s">
        <v>45</v>
      </c>
      <c r="F44" s="1" t="s">
        <v>46</v>
      </c>
      <c r="G44" s="1" t="s">
        <v>31</v>
      </c>
      <c r="H44" s="1">
        <f t="shared" si="30"/>
        <v>63</v>
      </c>
      <c r="I44" s="1">
        <v>30.0</v>
      </c>
      <c r="J44" s="1">
        <v>33.0</v>
      </c>
      <c r="K44" s="1">
        <v>0.0</v>
      </c>
      <c r="L44" s="1">
        <f t="shared" si="3"/>
        <v>8</v>
      </c>
      <c r="M44" s="1">
        <f t="shared" si="4"/>
        <v>53</v>
      </c>
      <c r="N44" s="1">
        <f t="shared" ref="N44:O44" si="48">SUM(Q44,V44)</f>
        <v>53</v>
      </c>
      <c r="O44" s="1">
        <f t="shared" si="48"/>
        <v>0</v>
      </c>
      <c r="P44" s="1" t="s">
        <v>30</v>
      </c>
      <c r="Q44" s="1">
        <v>25.0</v>
      </c>
      <c r="R44" s="1">
        <v>0.0</v>
      </c>
      <c r="S44" s="1">
        <v>8.0</v>
      </c>
      <c r="T44" s="1">
        <v>0.0</v>
      </c>
      <c r="U44" s="1">
        <v>0.0</v>
      </c>
      <c r="V44" s="1">
        <v>28.0</v>
      </c>
      <c r="W44" s="1">
        <v>0.0</v>
      </c>
      <c r="X44" s="1">
        <v>2.0</v>
      </c>
      <c r="Y44" s="1">
        <v>0.0</v>
      </c>
      <c r="Z44" s="1">
        <v>0.0</v>
      </c>
      <c r="AA44" s="1">
        <v>1.0</v>
      </c>
    </row>
    <row r="45" ht="15.75" customHeight="1">
      <c r="A45" s="1">
        <v>1.0</v>
      </c>
      <c r="B45" s="2">
        <v>41439.0</v>
      </c>
      <c r="C45" s="1">
        <v>24.0</v>
      </c>
      <c r="D45" s="1">
        <v>2013.0</v>
      </c>
      <c r="E45" s="1" t="s">
        <v>45</v>
      </c>
      <c r="F45" s="1" t="s">
        <v>46</v>
      </c>
      <c r="G45" s="1" t="s">
        <v>31</v>
      </c>
      <c r="H45" s="1">
        <f t="shared" si="30"/>
        <v>16</v>
      </c>
      <c r="I45" s="1">
        <v>10.0</v>
      </c>
      <c r="J45" s="1">
        <v>6.0</v>
      </c>
      <c r="K45" s="1">
        <v>0.0</v>
      </c>
      <c r="L45" s="1">
        <f t="shared" si="3"/>
        <v>4</v>
      </c>
      <c r="M45" s="1">
        <f t="shared" si="4"/>
        <v>13</v>
      </c>
      <c r="N45" s="1">
        <f t="shared" ref="N45:O45" si="49">SUM(Q45,V45)</f>
        <v>12</v>
      </c>
      <c r="O45" s="1">
        <f t="shared" si="49"/>
        <v>0</v>
      </c>
      <c r="P45" s="1" t="s">
        <v>47</v>
      </c>
      <c r="Q45" s="1">
        <v>2.0</v>
      </c>
      <c r="R45" s="1">
        <v>0.0</v>
      </c>
      <c r="S45" s="1">
        <v>2.0</v>
      </c>
      <c r="T45" s="1">
        <v>1.0</v>
      </c>
      <c r="U45" s="1">
        <v>1.0</v>
      </c>
      <c r="V45" s="1">
        <v>10.0</v>
      </c>
      <c r="W45" s="1">
        <v>0.0</v>
      </c>
      <c r="X45" s="1">
        <v>0.0</v>
      </c>
      <c r="Y45" s="1">
        <v>0.0</v>
      </c>
      <c r="Z45" s="1">
        <v>0.0</v>
      </c>
      <c r="AA45" s="1">
        <v>1.0</v>
      </c>
    </row>
    <row r="46" ht="15.75" customHeight="1">
      <c r="A46" s="1">
        <v>1.0</v>
      </c>
      <c r="B46" s="2">
        <v>41436.0</v>
      </c>
      <c r="C46" s="1">
        <v>24.0</v>
      </c>
      <c r="D46" s="1">
        <v>2013.0</v>
      </c>
      <c r="E46" s="1" t="s">
        <v>45</v>
      </c>
      <c r="F46" s="1" t="s">
        <v>48</v>
      </c>
      <c r="G46" s="1" t="s">
        <v>29</v>
      </c>
      <c r="H46" s="1">
        <f t="shared" si="30"/>
        <v>83</v>
      </c>
      <c r="I46" s="1">
        <v>52.0</v>
      </c>
      <c r="J46" s="1">
        <v>28.0</v>
      </c>
      <c r="K46" s="1">
        <v>3.0</v>
      </c>
      <c r="L46" s="1">
        <f t="shared" si="3"/>
        <v>4</v>
      </c>
      <c r="M46" s="1">
        <f t="shared" si="4"/>
        <v>76</v>
      </c>
      <c r="N46" s="1">
        <f t="shared" ref="N46:O46" si="50">SUM(Q46,V46)</f>
        <v>73</v>
      </c>
      <c r="O46" s="1">
        <f t="shared" si="50"/>
        <v>0</v>
      </c>
      <c r="P46" s="1" t="s">
        <v>30</v>
      </c>
      <c r="Q46" s="1">
        <v>21.0</v>
      </c>
      <c r="R46" s="1">
        <v>0.0</v>
      </c>
      <c r="S46" s="1">
        <v>4.0</v>
      </c>
      <c r="T46" s="1">
        <v>3.0</v>
      </c>
      <c r="U46" s="1">
        <v>0.0</v>
      </c>
      <c r="V46" s="1">
        <v>52.0</v>
      </c>
      <c r="W46" s="1">
        <v>0.0</v>
      </c>
      <c r="X46" s="1">
        <v>0.0</v>
      </c>
      <c r="Y46" s="1">
        <v>0.0</v>
      </c>
      <c r="Z46" s="1">
        <v>0.0</v>
      </c>
      <c r="AA46" s="1">
        <v>1.0</v>
      </c>
    </row>
    <row r="47" ht="15.75" customHeight="1">
      <c r="A47" s="1">
        <v>1.0</v>
      </c>
      <c r="B47" s="2">
        <v>41437.0</v>
      </c>
      <c r="C47" s="1">
        <v>24.0</v>
      </c>
      <c r="D47" s="1">
        <v>2013.0</v>
      </c>
      <c r="E47" s="1" t="s">
        <v>45</v>
      </c>
      <c r="F47" s="1" t="s">
        <v>48</v>
      </c>
      <c r="G47" s="1" t="s">
        <v>29</v>
      </c>
      <c r="H47" s="1">
        <f t="shared" si="30"/>
        <v>111</v>
      </c>
      <c r="I47" s="1">
        <v>45.0</v>
      </c>
      <c r="J47" s="1">
        <v>65.0</v>
      </c>
      <c r="K47" s="1">
        <v>1.0</v>
      </c>
      <c r="L47" s="1">
        <f t="shared" si="3"/>
        <v>14</v>
      </c>
      <c r="M47" s="1">
        <f t="shared" si="4"/>
        <v>94</v>
      </c>
      <c r="N47" s="1">
        <f t="shared" ref="N47:O47" si="51">SUM(Q47,V47)</f>
        <v>87</v>
      </c>
      <c r="O47" s="1">
        <f t="shared" si="51"/>
        <v>2</v>
      </c>
      <c r="P47" s="1" t="s">
        <v>30</v>
      </c>
      <c r="Q47" s="1">
        <v>44.0</v>
      </c>
      <c r="R47" s="1">
        <v>2.0</v>
      </c>
      <c r="S47" s="1">
        <v>14.0</v>
      </c>
      <c r="T47" s="1">
        <v>5.0</v>
      </c>
      <c r="U47" s="1">
        <v>0.0</v>
      </c>
      <c r="V47" s="1">
        <v>43.0</v>
      </c>
      <c r="W47" s="1">
        <v>0.0</v>
      </c>
      <c r="X47" s="1">
        <v>2.0</v>
      </c>
      <c r="Y47" s="1">
        <v>0.0</v>
      </c>
      <c r="Z47" s="1">
        <v>0.0</v>
      </c>
      <c r="AA47" s="1">
        <v>1.0</v>
      </c>
    </row>
    <row r="48" ht="15.75" customHeight="1">
      <c r="A48" s="1">
        <v>1.0</v>
      </c>
      <c r="B48" s="2">
        <v>41438.0</v>
      </c>
      <c r="C48" s="1">
        <v>24.0</v>
      </c>
      <c r="D48" s="1">
        <v>2013.0</v>
      </c>
      <c r="E48" s="1" t="s">
        <v>45</v>
      </c>
      <c r="F48" s="1" t="s">
        <v>48</v>
      </c>
      <c r="G48" s="1" t="s">
        <v>31</v>
      </c>
      <c r="H48" s="1">
        <f t="shared" si="30"/>
        <v>57</v>
      </c>
      <c r="I48" s="1">
        <v>10.0</v>
      </c>
      <c r="J48" s="1">
        <v>46.0</v>
      </c>
      <c r="K48" s="1">
        <v>1.0</v>
      </c>
      <c r="L48" s="1">
        <f t="shared" si="3"/>
        <v>13</v>
      </c>
      <c r="M48" s="1">
        <f t="shared" si="4"/>
        <v>45</v>
      </c>
      <c r="N48" s="1">
        <f t="shared" ref="N48:O48" si="52">SUM(Q48,V48)</f>
        <v>44</v>
      </c>
      <c r="O48" s="1">
        <f t="shared" si="52"/>
        <v>0</v>
      </c>
      <c r="P48" s="1" t="s">
        <v>30</v>
      </c>
      <c r="Q48" s="1">
        <v>34.0</v>
      </c>
      <c r="R48" s="1">
        <v>0.0</v>
      </c>
      <c r="S48" s="1">
        <v>11.0</v>
      </c>
      <c r="T48" s="1">
        <v>1.0</v>
      </c>
      <c r="U48" s="1">
        <v>0.0</v>
      </c>
      <c r="V48" s="1">
        <v>10.0</v>
      </c>
      <c r="W48" s="1">
        <v>0.0</v>
      </c>
      <c r="X48" s="1">
        <v>0.0</v>
      </c>
      <c r="Y48" s="1">
        <v>0.0</v>
      </c>
      <c r="Z48" s="1">
        <v>0.0</v>
      </c>
      <c r="AA48" s="1">
        <v>1.0</v>
      </c>
    </row>
    <row r="49" ht="15.75" customHeight="1">
      <c r="A49" s="1">
        <v>1.0</v>
      </c>
      <c r="B49" s="2">
        <v>41439.0</v>
      </c>
      <c r="C49" s="1">
        <v>24.0</v>
      </c>
      <c r="D49" s="1">
        <v>2013.0</v>
      </c>
      <c r="E49" s="1" t="s">
        <v>45</v>
      </c>
      <c r="F49" s="1" t="s">
        <v>48</v>
      </c>
      <c r="G49" s="1" t="s">
        <v>31</v>
      </c>
      <c r="H49" s="1">
        <f t="shared" si="30"/>
        <v>8</v>
      </c>
      <c r="I49" s="1">
        <v>2.0</v>
      </c>
      <c r="J49" s="1">
        <v>6.0</v>
      </c>
      <c r="K49" s="1">
        <v>0.0</v>
      </c>
      <c r="L49" s="1">
        <f t="shared" si="3"/>
        <v>3</v>
      </c>
      <c r="M49" s="1">
        <f t="shared" si="4"/>
        <v>5</v>
      </c>
      <c r="N49" s="1">
        <f t="shared" ref="N49:O49" si="53">SUM(Q49,V49)</f>
        <v>5</v>
      </c>
      <c r="O49" s="1">
        <f t="shared" si="53"/>
        <v>0</v>
      </c>
      <c r="P49" s="1" t="s">
        <v>30</v>
      </c>
      <c r="Q49" s="1">
        <v>3.0</v>
      </c>
      <c r="R49" s="1">
        <v>0.0</v>
      </c>
      <c r="S49" s="1">
        <v>3.0</v>
      </c>
      <c r="T49" s="1">
        <v>0.0</v>
      </c>
      <c r="U49" s="1">
        <v>0.0</v>
      </c>
      <c r="V49" s="1">
        <v>2.0</v>
      </c>
      <c r="W49" s="1">
        <v>0.0</v>
      </c>
      <c r="X49" s="1">
        <v>0.0</v>
      </c>
      <c r="Y49" s="1">
        <v>0.0</v>
      </c>
      <c r="Z49" s="1">
        <v>0.0</v>
      </c>
      <c r="AA49" s="1">
        <v>1.0</v>
      </c>
    </row>
    <row r="50" ht="15.75" customHeight="1">
      <c r="A50" s="1">
        <v>2.0</v>
      </c>
      <c r="B50" s="2">
        <v>41464.0</v>
      </c>
      <c r="C50" s="1">
        <v>28.0</v>
      </c>
      <c r="D50" s="1">
        <v>2013.0</v>
      </c>
      <c r="E50" s="1" t="s">
        <v>27</v>
      </c>
      <c r="F50" s="1" t="s">
        <v>28</v>
      </c>
      <c r="G50" s="1" t="s">
        <v>29</v>
      </c>
      <c r="H50" s="1">
        <f t="shared" si="30"/>
        <v>39</v>
      </c>
      <c r="I50" s="1">
        <v>9.0</v>
      </c>
      <c r="J50" s="1">
        <v>30.0</v>
      </c>
      <c r="K50" s="1">
        <v>0.0</v>
      </c>
      <c r="L50" s="1">
        <f t="shared" si="3"/>
        <v>3</v>
      </c>
      <c r="M50" s="1">
        <f t="shared" si="4"/>
        <v>36</v>
      </c>
      <c r="N50" s="1">
        <f t="shared" ref="N50:O50" si="54">SUM(Q50,V50)</f>
        <v>34</v>
      </c>
      <c r="O50" s="1">
        <f t="shared" si="54"/>
        <v>1</v>
      </c>
      <c r="P50" s="1" t="s">
        <v>30</v>
      </c>
      <c r="Q50" s="1">
        <v>25.0</v>
      </c>
      <c r="R50" s="1">
        <v>1.0</v>
      </c>
      <c r="S50" s="1">
        <v>3.0</v>
      </c>
      <c r="T50" s="1">
        <v>1.0</v>
      </c>
      <c r="U50" s="1">
        <v>0.0</v>
      </c>
      <c r="V50" s="1">
        <v>9.0</v>
      </c>
      <c r="W50" s="1">
        <v>0.0</v>
      </c>
      <c r="X50" s="1">
        <v>0.0</v>
      </c>
      <c r="Y50" s="1">
        <v>0.0</v>
      </c>
      <c r="Z50" s="1">
        <v>0.0</v>
      </c>
      <c r="AA50" s="1">
        <v>1.0</v>
      </c>
    </row>
    <row r="51" ht="15.75" customHeight="1">
      <c r="A51" s="1">
        <v>2.0</v>
      </c>
      <c r="B51" s="2">
        <v>41465.0</v>
      </c>
      <c r="C51" s="1">
        <v>28.0</v>
      </c>
      <c r="D51" s="1">
        <v>2013.0</v>
      </c>
      <c r="E51" s="1" t="s">
        <v>27</v>
      </c>
      <c r="F51" s="1" t="s">
        <v>28</v>
      </c>
      <c r="G51" s="1" t="s">
        <v>29</v>
      </c>
      <c r="H51" s="1">
        <f t="shared" si="30"/>
        <v>31</v>
      </c>
      <c r="I51" s="1">
        <v>5.0</v>
      </c>
      <c r="J51" s="1">
        <v>26.0</v>
      </c>
      <c r="K51" s="1">
        <v>0.0</v>
      </c>
      <c r="L51" s="1">
        <f t="shared" si="3"/>
        <v>3</v>
      </c>
      <c r="M51" s="1">
        <f t="shared" si="4"/>
        <v>28</v>
      </c>
      <c r="N51" s="1">
        <f t="shared" ref="N51:O51" si="55">SUM(Q51,V51)</f>
        <v>27</v>
      </c>
      <c r="O51" s="1">
        <f t="shared" si="55"/>
        <v>0</v>
      </c>
      <c r="P51" s="1" t="s">
        <v>30</v>
      </c>
      <c r="Q51" s="1">
        <v>22.0</v>
      </c>
      <c r="R51" s="1">
        <v>0.0</v>
      </c>
      <c r="S51" s="1">
        <v>3.0</v>
      </c>
      <c r="T51" s="1">
        <v>1.0</v>
      </c>
      <c r="U51" s="1">
        <v>0.0</v>
      </c>
      <c r="V51" s="1">
        <v>5.0</v>
      </c>
      <c r="W51" s="1">
        <v>0.0</v>
      </c>
      <c r="X51" s="1">
        <v>0.0</v>
      </c>
      <c r="Y51" s="1">
        <v>0.0</v>
      </c>
      <c r="Z51" s="1">
        <v>0.0</v>
      </c>
      <c r="AA51" s="1">
        <v>1.0</v>
      </c>
    </row>
    <row r="52" ht="15.75" customHeight="1">
      <c r="A52" s="1">
        <v>2.0</v>
      </c>
      <c r="B52" s="2">
        <v>41466.0</v>
      </c>
      <c r="C52" s="1">
        <v>28.0</v>
      </c>
      <c r="D52" s="1">
        <v>2013.0</v>
      </c>
      <c r="E52" s="1" t="s">
        <v>27</v>
      </c>
      <c r="F52" s="1" t="s">
        <v>28</v>
      </c>
      <c r="G52" s="1" t="s">
        <v>31</v>
      </c>
      <c r="H52" s="1">
        <f t="shared" si="30"/>
        <v>84</v>
      </c>
      <c r="I52" s="1">
        <v>18.0</v>
      </c>
      <c r="J52" s="1">
        <v>66.0</v>
      </c>
      <c r="K52" s="1">
        <v>0.0</v>
      </c>
      <c r="L52" s="1">
        <f t="shared" si="3"/>
        <v>10</v>
      </c>
      <c r="M52" s="1">
        <f t="shared" si="4"/>
        <v>74</v>
      </c>
      <c r="N52" s="1">
        <f t="shared" ref="N52:O52" si="56">SUM(Q52,V52)</f>
        <v>72</v>
      </c>
      <c r="O52" s="1">
        <f t="shared" si="56"/>
        <v>1</v>
      </c>
      <c r="P52" s="1" t="s">
        <v>30</v>
      </c>
      <c r="Q52" s="1">
        <v>54.0</v>
      </c>
      <c r="R52" s="1">
        <v>1.0</v>
      </c>
      <c r="S52" s="1">
        <v>10.0</v>
      </c>
      <c r="T52" s="1">
        <v>1.0</v>
      </c>
      <c r="U52" s="1">
        <v>0.0</v>
      </c>
      <c r="V52" s="1">
        <v>18.0</v>
      </c>
      <c r="W52" s="1">
        <v>0.0</v>
      </c>
      <c r="X52" s="1">
        <v>0.0</v>
      </c>
      <c r="Y52" s="1">
        <v>0.0</v>
      </c>
      <c r="Z52" s="1">
        <v>0.0</v>
      </c>
      <c r="AA52" s="1">
        <v>1.0</v>
      </c>
    </row>
    <row r="53" ht="15.75" customHeight="1">
      <c r="A53" s="1">
        <v>2.0</v>
      </c>
      <c r="B53" s="2">
        <v>41467.0</v>
      </c>
      <c r="C53" s="1">
        <v>28.0</v>
      </c>
      <c r="D53" s="1">
        <v>2013.0</v>
      </c>
      <c r="E53" s="1" t="s">
        <v>27</v>
      </c>
      <c r="F53" s="1" t="s">
        <v>28</v>
      </c>
      <c r="G53" s="1" t="s">
        <v>31</v>
      </c>
      <c r="H53" s="1">
        <f t="shared" si="30"/>
        <v>39</v>
      </c>
      <c r="I53" s="1">
        <v>6.0</v>
      </c>
      <c r="J53" s="1">
        <v>29.0</v>
      </c>
      <c r="K53" s="1">
        <v>4.0</v>
      </c>
      <c r="L53" s="1">
        <f t="shared" si="3"/>
        <v>8</v>
      </c>
      <c r="M53" s="1">
        <f t="shared" si="4"/>
        <v>26</v>
      </c>
      <c r="N53" s="1">
        <f t="shared" ref="N53:O53" si="57">SUM(Q53,V53)</f>
        <v>21</v>
      </c>
      <c r="O53" s="1">
        <f t="shared" si="57"/>
        <v>1</v>
      </c>
      <c r="P53" s="1" t="s">
        <v>30</v>
      </c>
      <c r="Q53" s="1">
        <v>16.0</v>
      </c>
      <c r="R53" s="1">
        <v>1.0</v>
      </c>
      <c r="S53" s="1">
        <v>8.0</v>
      </c>
      <c r="T53" s="1">
        <v>4.0</v>
      </c>
      <c r="U53" s="1">
        <v>0.0</v>
      </c>
      <c r="V53" s="1">
        <v>5.0</v>
      </c>
      <c r="W53" s="1">
        <v>0.0</v>
      </c>
      <c r="X53" s="1">
        <v>1.0</v>
      </c>
      <c r="Y53" s="1">
        <v>0.0</v>
      </c>
      <c r="Z53" s="1">
        <v>4.0</v>
      </c>
      <c r="AA53" s="1">
        <v>1.0</v>
      </c>
    </row>
    <row r="54" ht="15.75" customHeight="1">
      <c r="A54" s="1">
        <v>2.0</v>
      </c>
      <c r="B54" s="2">
        <v>41464.0</v>
      </c>
      <c r="C54" s="1">
        <v>28.0</v>
      </c>
      <c r="D54" s="1">
        <v>2013.0</v>
      </c>
      <c r="E54" s="1" t="s">
        <v>27</v>
      </c>
      <c r="F54" s="1" t="s">
        <v>33</v>
      </c>
      <c r="G54" s="1" t="s">
        <v>29</v>
      </c>
      <c r="H54" s="1">
        <f t="shared" si="30"/>
        <v>53</v>
      </c>
      <c r="I54" s="1">
        <v>32.0</v>
      </c>
      <c r="J54" s="1">
        <v>21.0</v>
      </c>
      <c r="K54" s="1">
        <v>0.0</v>
      </c>
      <c r="L54" s="1">
        <f t="shared" si="3"/>
        <v>8</v>
      </c>
      <c r="M54" s="1">
        <f t="shared" si="4"/>
        <v>46</v>
      </c>
      <c r="N54" s="1">
        <f t="shared" ref="N54:O54" si="58">SUM(Q54,V54)</f>
        <v>45</v>
      </c>
      <c r="O54" s="1">
        <f t="shared" si="58"/>
        <v>0</v>
      </c>
      <c r="P54" s="1" t="s">
        <v>30</v>
      </c>
      <c r="Q54" s="1">
        <v>13.0</v>
      </c>
      <c r="R54" s="1">
        <v>0.0</v>
      </c>
      <c r="S54" s="1">
        <v>7.0</v>
      </c>
      <c r="T54" s="1">
        <v>1.0</v>
      </c>
      <c r="U54" s="1">
        <v>0.0</v>
      </c>
      <c r="V54" s="1">
        <v>32.0</v>
      </c>
      <c r="W54" s="1">
        <v>0.0</v>
      </c>
      <c r="X54" s="1">
        <v>0.0</v>
      </c>
      <c r="Y54" s="1">
        <v>0.0</v>
      </c>
      <c r="Z54" s="1">
        <v>0.0</v>
      </c>
      <c r="AA54" s="1">
        <v>1.0</v>
      </c>
    </row>
    <row r="55" ht="15.75" customHeight="1">
      <c r="A55" s="1">
        <v>2.0</v>
      </c>
      <c r="B55" s="2">
        <v>41465.0</v>
      </c>
      <c r="C55" s="1">
        <v>28.0</v>
      </c>
      <c r="D55" s="1">
        <v>2013.0</v>
      </c>
      <c r="E55" s="1" t="s">
        <v>27</v>
      </c>
      <c r="F55" s="1" t="s">
        <v>33</v>
      </c>
      <c r="G55" s="1" t="s">
        <v>29</v>
      </c>
      <c r="H55" s="1">
        <f t="shared" si="30"/>
        <v>26</v>
      </c>
      <c r="I55" s="1">
        <v>11.0</v>
      </c>
      <c r="J55" s="1">
        <v>15.0</v>
      </c>
      <c r="K55" s="1">
        <v>0.0</v>
      </c>
      <c r="L55" s="1">
        <f t="shared" si="3"/>
        <v>6</v>
      </c>
      <c r="M55" s="1">
        <f t="shared" si="4"/>
        <v>20</v>
      </c>
      <c r="N55" s="1">
        <f t="shared" ref="N55:O55" si="59">SUM(Q55,V55)</f>
        <v>20</v>
      </c>
      <c r="O55" s="1">
        <f t="shared" si="59"/>
        <v>0</v>
      </c>
      <c r="P55" s="1" t="s">
        <v>30</v>
      </c>
      <c r="Q55" s="1">
        <v>9.0</v>
      </c>
      <c r="R55" s="1">
        <v>0.0</v>
      </c>
      <c r="S55" s="1">
        <v>6.0</v>
      </c>
      <c r="T55" s="1">
        <v>0.0</v>
      </c>
      <c r="U55" s="1">
        <v>0.0</v>
      </c>
      <c r="V55" s="1">
        <v>11.0</v>
      </c>
      <c r="W55" s="1">
        <v>0.0</v>
      </c>
      <c r="X55" s="1">
        <v>0.0</v>
      </c>
      <c r="Y55" s="1">
        <v>0.0</v>
      </c>
      <c r="Z55" s="1">
        <v>0.0</v>
      </c>
      <c r="AA55" s="1">
        <v>1.0</v>
      </c>
    </row>
    <row r="56" ht="15.75" customHeight="1">
      <c r="A56" s="1">
        <v>2.0</v>
      </c>
      <c r="B56" s="2">
        <v>41466.0</v>
      </c>
      <c r="C56" s="1">
        <v>28.0</v>
      </c>
      <c r="D56" s="1">
        <v>2013.0</v>
      </c>
      <c r="E56" s="1" t="s">
        <v>27</v>
      </c>
      <c r="F56" s="1" t="s">
        <v>33</v>
      </c>
      <c r="G56" s="1" t="s">
        <v>31</v>
      </c>
      <c r="H56" s="1">
        <f t="shared" si="30"/>
        <v>17</v>
      </c>
      <c r="I56" s="1">
        <v>5.0</v>
      </c>
      <c r="J56" s="1">
        <v>11.0</v>
      </c>
      <c r="K56" s="1">
        <v>1.0</v>
      </c>
      <c r="L56" s="1">
        <f t="shared" si="3"/>
        <v>2</v>
      </c>
      <c r="M56" s="1">
        <f t="shared" si="4"/>
        <v>14</v>
      </c>
      <c r="N56" s="1">
        <f t="shared" ref="N56:O56" si="60">SUM(Q56,V56)</f>
        <v>14</v>
      </c>
      <c r="O56" s="1">
        <f t="shared" si="60"/>
        <v>0</v>
      </c>
      <c r="P56" s="1" t="s">
        <v>30</v>
      </c>
      <c r="Q56" s="1">
        <v>9.0</v>
      </c>
      <c r="R56" s="1">
        <v>0.0</v>
      </c>
      <c r="S56" s="1">
        <v>2.0</v>
      </c>
      <c r="T56" s="1">
        <v>0.0</v>
      </c>
      <c r="U56" s="1">
        <v>0.0</v>
      </c>
      <c r="V56" s="1">
        <v>5.0</v>
      </c>
      <c r="W56" s="1">
        <v>0.0</v>
      </c>
      <c r="X56" s="1">
        <v>0.0</v>
      </c>
      <c r="Y56" s="1">
        <v>0.0</v>
      </c>
      <c r="Z56" s="1">
        <v>0.0</v>
      </c>
      <c r="AA56" s="1">
        <v>1.0</v>
      </c>
    </row>
    <row r="57" ht="15.75" customHeight="1">
      <c r="A57" s="1">
        <v>2.0</v>
      </c>
      <c r="B57" s="2">
        <v>41467.0</v>
      </c>
      <c r="C57" s="1">
        <v>28.0</v>
      </c>
      <c r="D57" s="1">
        <v>2013.0</v>
      </c>
      <c r="E57" s="1" t="s">
        <v>27</v>
      </c>
      <c r="F57" s="1" t="s">
        <v>33</v>
      </c>
      <c r="G57" s="1" t="s">
        <v>31</v>
      </c>
      <c r="H57" s="1">
        <f t="shared" si="30"/>
        <v>26</v>
      </c>
      <c r="I57" s="1">
        <v>13.0</v>
      </c>
      <c r="J57" s="1">
        <v>12.0</v>
      </c>
      <c r="K57" s="1">
        <v>1.0</v>
      </c>
      <c r="L57" s="1">
        <f t="shared" si="3"/>
        <v>5</v>
      </c>
      <c r="M57" s="1">
        <f t="shared" si="4"/>
        <v>20</v>
      </c>
      <c r="N57" s="1">
        <f t="shared" ref="N57:O57" si="61">SUM(Q57,V57)</f>
        <v>19</v>
      </c>
      <c r="O57" s="1">
        <f t="shared" si="61"/>
        <v>0</v>
      </c>
      <c r="P57" s="1" t="s">
        <v>30</v>
      </c>
      <c r="Q57" s="1">
        <v>6.0</v>
      </c>
      <c r="R57" s="1">
        <v>0.0</v>
      </c>
      <c r="S57" s="1">
        <v>5.0</v>
      </c>
      <c r="T57" s="1">
        <v>1.0</v>
      </c>
      <c r="U57" s="1">
        <v>0.0</v>
      </c>
      <c r="V57" s="1">
        <v>13.0</v>
      </c>
      <c r="W57" s="1">
        <v>0.0</v>
      </c>
      <c r="X57" s="1">
        <v>0.0</v>
      </c>
      <c r="Y57" s="1">
        <v>0.0</v>
      </c>
      <c r="Z57" s="1">
        <v>1.0</v>
      </c>
      <c r="AA57" s="1">
        <v>1.0</v>
      </c>
    </row>
    <row r="58" ht="15.75" customHeight="1">
      <c r="A58" s="1">
        <v>2.0</v>
      </c>
      <c r="B58" s="2">
        <v>41464.0</v>
      </c>
      <c r="C58" s="1">
        <v>28.0</v>
      </c>
      <c r="D58" s="1">
        <v>2013.0</v>
      </c>
      <c r="E58" s="1" t="s">
        <v>27</v>
      </c>
      <c r="F58" s="1" t="s">
        <v>34</v>
      </c>
      <c r="G58" s="1" t="s">
        <v>29</v>
      </c>
      <c r="H58" s="1" t="s">
        <v>30</v>
      </c>
      <c r="I58" s="1" t="s">
        <v>30</v>
      </c>
      <c r="J58" s="1" t="s">
        <v>30</v>
      </c>
      <c r="K58" s="1" t="s">
        <v>30</v>
      </c>
      <c r="L58" s="1">
        <f t="shared" si="3"/>
        <v>0</v>
      </c>
      <c r="M58" s="1">
        <f t="shared" si="4"/>
        <v>0</v>
      </c>
      <c r="N58" s="1">
        <f t="shared" ref="N58:O58" si="62">SUM(Q58,V58)</f>
        <v>0</v>
      </c>
      <c r="O58" s="1">
        <f t="shared" si="62"/>
        <v>0</v>
      </c>
      <c r="P58" s="1" t="s">
        <v>30</v>
      </c>
      <c r="Q58" s="1" t="s">
        <v>30</v>
      </c>
      <c r="R58" s="1" t="s">
        <v>30</v>
      </c>
      <c r="S58" s="1" t="s">
        <v>30</v>
      </c>
      <c r="T58" s="1" t="s">
        <v>30</v>
      </c>
      <c r="U58" s="1" t="s">
        <v>30</v>
      </c>
      <c r="V58" s="1" t="s">
        <v>30</v>
      </c>
      <c r="W58" s="1" t="s">
        <v>30</v>
      </c>
      <c r="X58" s="1" t="s">
        <v>30</v>
      </c>
      <c r="Y58" s="1" t="s">
        <v>30</v>
      </c>
      <c r="Z58" s="1" t="s">
        <v>30</v>
      </c>
      <c r="AA58" s="1">
        <v>1.0</v>
      </c>
    </row>
    <row r="59" ht="15.75" customHeight="1">
      <c r="A59" s="1">
        <v>2.0</v>
      </c>
      <c r="B59" s="2">
        <v>41465.0</v>
      </c>
      <c r="C59" s="1">
        <v>28.0</v>
      </c>
      <c r="D59" s="1">
        <v>2013.0</v>
      </c>
      <c r="E59" s="1" t="s">
        <v>27</v>
      </c>
      <c r="F59" s="1" t="s">
        <v>34</v>
      </c>
      <c r="G59" s="1" t="s">
        <v>29</v>
      </c>
      <c r="H59" s="1">
        <f t="shared" ref="H59:H62" si="64">SUM(I59:K59)</f>
        <v>59</v>
      </c>
      <c r="I59" s="1">
        <v>30.0</v>
      </c>
      <c r="J59" s="1">
        <v>29.0</v>
      </c>
      <c r="K59" s="1">
        <v>0.0</v>
      </c>
      <c r="L59" s="1">
        <f t="shared" si="3"/>
        <v>3</v>
      </c>
      <c r="M59" s="1">
        <f t="shared" si="4"/>
        <v>56</v>
      </c>
      <c r="N59" s="1">
        <f t="shared" ref="N59:O59" si="63">SUM(Q59,V59)</f>
        <v>54</v>
      </c>
      <c r="O59" s="1">
        <f t="shared" si="63"/>
        <v>0</v>
      </c>
      <c r="P59" s="1" t="s">
        <v>30</v>
      </c>
      <c r="Q59" s="1">
        <v>24.0</v>
      </c>
      <c r="R59" s="1">
        <v>0.0</v>
      </c>
      <c r="S59" s="1">
        <v>3.0</v>
      </c>
      <c r="T59" s="1">
        <v>2.0</v>
      </c>
      <c r="U59" s="1">
        <v>0.0</v>
      </c>
      <c r="V59" s="1">
        <v>30.0</v>
      </c>
      <c r="W59" s="1">
        <v>0.0</v>
      </c>
      <c r="X59" s="1">
        <v>0.0</v>
      </c>
      <c r="Y59" s="1">
        <v>0.0</v>
      </c>
      <c r="Z59" s="1">
        <v>0.0</v>
      </c>
      <c r="AA59" s="1">
        <v>1.0</v>
      </c>
    </row>
    <row r="60" ht="15.75" customHeight="1">
      <c r="A60" s="1">
        <v>2.0</v>
      </c>
      <c r="B60" s="2">
        <v>41466.0</v>
      </c>
      <c r="C60" s="1">
        <v>28.0</v>
      </c>
      <c r="D60" s="1">
        <v>2013.0</v>
      </c>
      <c r="E60" s="1" t="s">
        <v>27</v>
      </c>
      <c r="F60" s="1" t="s">
        <v>34</v>
      </c>
      <c r="G60" s="1" t="s">
        <v>31</v>
      </c>
      <c r="H60" s="1">
        <f t="shared" si="64"/>
        <v>60</v>
      </c>
      <c r="I60" s="1">
        <v>7.0</v>
      </c>
      <c r="J60" s="1">
        <v>51.0</v>
      </c>
      <c r="K60" s="1">
        <v>2.0</v>
      </c>
      <c r="L60" s="1">
        <f t="shared" si="3"/>
        <v>16</v>
      </c>
      <c r="M60" s="1">
        <f t="shared" si="4"/>
        <v>41</v>
      </c>
      <c r="N60" s="1">
        <f t="shared" ref="N60:O60" si="65">SUM(Q60,V60)</f>
        <v>29</v>
      </c>
      <c r="O60" s="1">
        <f t="shared" si="65"/>
        <v>0</v>
      </c>
      <c r="P60" s="1" t="s">
        <v>30</v>
      </c>
      <c r="Q60" s="1">
        <v>23.0</v>
      </c>
      <c r="R60" s="1">
        <v>0.0</v>
      </c>
      <c r="S60" s="1">
        <v>16.0</v>
      </c>
      <c r="T60" s="1">
        <v>12.0</v>
      </c>
      <c r="U60" s="1">
        <v>0.0</v>
      </c>
      <c r="V60" s="1">
        <v>6.0</v>
      </c>
      <c r="W60" s="1">
        <v>0.0</v>
      </c>
      <c r="X60" s="1">
        <v>1.0</v>
      </c>
      <c r="Y60" s="1">
        <v>0.0</v>
      </c>
      <c r="Z60" s="1">
        <v>0.0</v>
      </c>
      <c r="AA60" s="1">
        <v>1.0</v>
      </c>
    </row>
    <row r="61" ht="15.75" customHeight="1">
      <c r="A61" s="1">
        <v>2.0</v>
      </c>
      <c r="B61" s="2">
        <v>41467.0</v>
      </c>
      <c r="C61" s="1">
        <v>28.0</v>
      </c>
      <c r="D61" s="1">
        <v>2013.0</v>
      </c>
      <c r="E61" s="1" t="s">
        <v>27</v>
      </c>
      <c r="F61" s="1" t="s">
        <v>34</v>
      </c>
      <c r="G61" s="1" t="s">
        <v>31</v>
      </c>
      <c r="H61" s="1">
        <f t="shared" si="64"/>
        <v>67</v>
      </c>
      <c r="I61" s="1">
        <v>11.0</v>
      </c>
      <c r="J61" s="1">
        <v>55.0</v>
      </c>
      <c r="K61" s="1">
        <v>1.0</v>
      </c>
      <c r="L61" s="1">
        <f t="shared" si="3"/>
        <v>24</v>
      </c>
      <c r="M61" s="1">
        <f t="shared" si="4"/>
        <v>43</v>
      </c>
      <c r="N61" s="1">
        <f t="shared" ref="N61:O61" si="66">SUM(Q61,V61)</f>
        <v>35</v>
      </c>
      <c r="O61" s="1">
        <f t="shared" si="66"/>
        <v>0</v>
      </c>
      <c r="P61" s="1" t="s">
        <v>30</v>
      </c>
      <c r="Q61" s="1">
        <v>24.0</v>
      </c>
      <c r="R61" s="1">
        <v>0.0</v>
      </c>
      <c r="S61" s="1">
        <v>23.0</v>
      </c>
      <c r="T61" s="1">
        <v>8.0</v>
      </c>
      <c r="U61" s="1">
        <v>0.0</v>
      </c>
      <c r="V61" s="1">
        <v>11.0</v>
      </c>
      <c r="W61" s="1">
        <v>0.0</v>
      </c>
      <c r="X61" s="1">
        <v>0.0</v>
      </c>
      <c r="Y61" s="1">
        <v>0.0</v>
      </c>
      <c r="Z61" s="1">
        <v>4.0</v>
      </c>
      <c r="AA61" s="1">
        <v>1.0</v>
      </c>
    </row>
    <row r="62" ht="15.75" customHeight="1">
      <c r="A62" s="1">
        <v>2.0</v>
      </c>
      <c r="B62" s="2">
        <v>41464.0</v>
      </c>
      <c r="C62" s="1">
        <v>28.0</v>
      </c>
      <c r="D62" s="1">
        <v>2013.0</v>
      </c>
      <c r="E62" s="1" t="s">
        <v>35</v>
      </c>
      <c r="F62" s="1" t="s">
        <v>36</v>
      </c>
      <c r="G62" s="1" t="s">
        <v>29</v>
      </c>
      <c r="H62" s="1">
        <f t="shared" si="64"/>
        <v>247</v>
      </c>
      <c r="I62" s="1">
        <v>74.0</v>
      </c>
      <c r="J62" s="1">
        <v>172.0</v>
      </c>
      <c r="K62" s="1">
        <v>1.0</v>
      </c>
      <c r="L62" s="1">
        <f t="shared" si="3"/>
        <v>74</v>
      </c>
      <c r="M62" s="1">
        <f t="shared" si="4"/>
        <v>169</v>
      </c>
      <c r="N62" s="1">
        <f t="shared" ref="N62:O62" si="67">SUM(Q62,V62)</f>
        <v>152</v>
      </c>
      <c r="O62" s="1">
        <f t="shared" si="67"/>
        <v>4</v>
      </c>
      <c r="P62" s="1" t="s">
        <v>47</v>
      </c>
      <c r="Q62" s="1">
        <v>80.0</v>
      </c>
      <c r="R62" s="1">
        <v>4.0</v>
      </c>
      <c r="S62" s="1">
        <v>74.0</v>
      </c>
      <c r="T62" s="1">
        <v>13.0</v>
      </c>
      <c r="U62" s="1">
        <v>1.0</v>
      </c>
      <c r="V62" s="1">
        <v>72.0</v>
      </c>
      <c r="W62" s="1">
        <v>0.0</v>
      </c>
      <c r="X62" s="1">
        <v>2.0</v>
      </c>
      <c r="Y62" s="1">
        <v>0.0</v>
      </c>
      <c r="Z62" s="1">
        <v>0.0</v>
      </c>
      <c r="AA62" s="1">
        <v>1.0</v>
      </c>
    </row>
    <row r="63" ht="15.75" customHeight="1">
      <c r="A63" s="1">
        <v>2.0</v>
      </c>
      <c r="B63" s="2">
        <v>41465.0</v>
      </c>
      <c r="C63" s="1">
        <v>28.0</v>
      </c>
      <c r="D63" s="1">
        <v>2013.0</v>
      </c>
      <c r="E63" s="1" t="s">
        <v>35</v>
      </c>
      <c r="F63" s="1" t="s">
        <v>36</v>
      </c>
      <c r="G63" s="1" t="s">
        <v>29</v>
      </c>
      <c r="H63" s="1" t="s">
        <v>30</v>
      </c>
      <c r="I63" s="1" t="s">
        <v>30</v>
      </c>
      <c r="J63" s="1" t="s">
        <v>30</v>
      </c>
      <c r="K63" s="1" t="s">
        <v>30</v>
      </c>
      <c r="L63" s="1">
        <f t="shared" si="3"/>
        <v>2</v>
      </c>
      <c r="M63" s="1">
        <f t="shared" si="4"/>
        <v>0</v>
      </c>
      <c r="N63" s="1">
        <f t="shared" ref="N63:O63" si="68">SUM(Q63,V63)</f>
        <v>0</v>
      </c>
      <c r="O63" s="1">
        <f t="shared" si="68"/>
        <v>0</v>
      </c>
      <c r="P63" s="1" t="s">
        <v>30</v>
      </c>
      <c r="Q63" s="1" t="s">
        <v>30</v>
      </c>
      <c r="R63" s="1" t="s">
        <v>30</v>
      </c>
      <c r="S63" s="1" t="s">
        <v>30</v>
      </c>
      <c r="T63" s="1" t="s">
        <v>30</v>
      </c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Z63" s="1" t="s">
        <v>30</v>
      </c>
      <c r="AA63" s="1">
        <v>1.0</v>
      </c>
    </row>
    <row r="64" ht="15.75" customHeight="1">
      <c r="A64" s="1">
        <v>2.0</v>
      </c>
      <c r="B64" s="2">
        <v>41466.0</v>
      </c>
      <c r="C64" s="1">
        <v>28.0</v>
      </c>
      <c r="D64" s="1">
        <v>2013.0</v>
      </c>
      <c r="E64" s="1" t="s">
        <v>35</v>
      </c>
      <c r="F64" s="1" t="s">
        <v>36</v>
      </c>
      <c r="G64" s="1" t="s">
        <v>31</v>
      </c>
      <c r="H64" s="1">
        <f t="shared" ref="H64:H75" si="70">SUM(I64:K64)</f>
        <v>193</v>
      </c>
      <c r="I64" s="1">
        <v>125.0</v>
      </c>
      <c r="J64" s="1">
        <v>62.0</v>
      </c>
      <c r="K64" s="1">
        <v>6.0</v>
      </c>
      <c r="L64" s="1">
        <f t="shared" si="3"/>
        <v>5</v>
      </c>
      <c r="M64" s="1">
        <f t="shared" si="4"/>
        <v>182</v>
      </c>
      <c r="N64" s="1">
        <f t="shared" ref="N64:O64" si="69">SUM(Q64,V64)</f>
        <v>181</v>
      </c>
      <c r="O64" s="1">
        <f t="shared" si="69"/>
        <v>1</v>
      </c>
      <c r="P64" s="1" t="s">
        <v>30</v>
      </c>
      <c r="Q64" s="1">
        <v>56.0</v>
      </c>
      <c r="R64" s="1">
        <v>1.0</v>
      </c>
      <c r="S64" s="1">
        <v>5.0</v>
      </c>
      <c r="T64" s="1">
        <v>0.0</v>
      </c>
      <c r="U64" s="1">
        <v>0.0</v>
      </c>
      <c r="V64" s="1">
        <v>125.0</v>
      </c>
      <c r="W64" s="1">
        <v>0.0</v>
      </c>
      <c r="X64" s="1">
        <v>0.0</v>
      </c>
      <c r="Y64" s="1">
        <v>0.0</v>
      </c>
      <c r="Z64" s="1">
        <v>0.0</v>
      </c>
      <c r="AA64" s="1">
        <v>1.0</v>
      </c>
    </row>
    <row r="65" ht="15.75" customHeight="1">
      <c r="A65" s="1">
        <v>2.0</v>
      </c>
      <c r="B65" s="2">
        <v>41467.0</v>
      </c>
      <c r="C65" s="1">
        <v>28.0</v>
      </c>
      <c r="D65" s="1">
        <v>2013.0</v>
      </c>
      <c r="E65" s="1" t="s">
        <v>35</v>
      </c>
      <c r="F65" s="1" t="s">
        <v>36</v>
      </c>
      <c r="G65" s="1" t="s">
        <v>31</v>
      </c>
      <c r="H65" s="1">
        <f t="shared" si="70"/>
        <v>62</v>
      </c>
      <c r="I65" s="1">
        <v>31.0</v>
      </c>
      <c r="J65" s="1">
        <v>31.0</v>
      </c>
      <c r="K65" s="1">
        <v>0.0</v>
      </c>
      <c r="L65" s="1">
        <f t="shared" si="3"/>
        <v>7</v>
      </c>
      <c r="M65" s="1">
        <f t="shared" si="4"/>
        <v>55</v>
      </c>
      <c r="N65" s="1">
        <f t="shared" ref="N65:O65" si="71">SUM(Q65,V65)</f>
        <v>55</v>
      </c>
      <c r="O65" s="1">
        <f t="shared" si="71"/>
        <v>0</v>
      </c>
      <c r="P65" s="1" t="s">
        <v>30</v>
      </c>
      <c r="Q65" s="1">
        <v>24.0</v>
      </c>
      <c r="R65" s="1">
        <v>0.0</v>
      </c>
      <c r="S65" s="1">
        <v>7.0</v>
      </c>
      <c r="T65" s="1">
        <v>0.0</v>
      </c>
      <c r="U65" s="1">
        <v>0.0</v>
      </c>
      <c r="V65" s="1">
        <v>31.0</v>
      </c>
      <c r="W65" s="1">
        <v>0.0</v>
      </c>
      <c r="X65" s="1">
        <v>0.0</v>
      </c>
      <c r="Y65" s="1">
        <v>0.0</v>
      </c>
      <c r="Z65" s="1">
        <v>0.0</v>
      </c>
      <c r="AA65" s="1">
        <v>1.0</v>
      </c>
    </row>
    <row r="66" ht="15.75" customHeight="1">
      <c r="A66" s="1">
        <v>2.0</v>
      </c>
      <c r="B66" s="2">
        <v>41464.0</v>
      </c>
      <c r="C66" s="1">
        <v>28.0</v>
      </c>
      <c r="D66" s="1">
        <v>2013.0</v>
      </c>
      <c r="E66" s="1" t="s">
        <v>35</v>
      </c>
      <c r="F66" s="1" t="s">
        <v>37</v>
      </c>
      <c r="G66" s="1" t="s">
        <v>29</v>
      </c>
      <c r="H66" s="1">
        <f t="shared" si="70"/>
        <v>381</v>
      </c>
      <c r="I66" s="1">
        <v>258.0</v>
      </c>
      <c r="J66" s="1">
        <v>123.0</v>
      </c>
      <c r="K66" s="1">
        <v>0.0</v>
      </c>
      <c r="L66" s="1">
        <f t="shared" si="3"/>
        <v>5</v>
      </c>
      <c r="M66" s="1">
        <f t="shared" si="4"/>
        <v>374</v>
      </c>
      <c r="N66" s="1">
        <f t="shared" ref="N66:O66" si="72">SUM(Q66,V66)</f>
        <v>367</v>
      </c>
      <c r="O66" s="1">
        <f t="shared" si="72"/>
        <v>7</v>
      </c>
      <c r="P66" s="1" t="s">
        <v>49</v>
      </c>
      <c r="Q66" s="1">
        <v>110.0</v>
      </c>
      <c r="R66" s="1">
        <v>7.0</v>
      </c>
      <c r="S66" s="1">
        <v>5.0</v>
      </c>
      <c r="T66" s="1">
        <v>0.0</v>
      </c>
      <c r="U66" s="1">
        <v>1.0</v>
      </c>
      <c r="V66" s="1">
        <v>257.0</v>
      </c>
      <c r="W66" s="1">
        <v>0.0</v>
      </c>
      <c r="X66" s="1">
        <v>1.0</v>
      </c>
      <c r="Y66" s="1">
        <v>0.0</v>
      </c>
      <c r="Z66" s="1">
        <v>0.0</v>
      </c>
      <c r="AA66" s="1">
        <v>1.0</v>
      </c>
    </row>
    <row r="67" ht="15.75" customHeight="1">
      <c r="A67" s="1">
        <v>2.0</v>
      </c>
      <c r="B67" s="2">
        <v>41465.0</v>
      </c>
      <c r="C67" s="1">
        <v>28.0</v>
      </c>
      <c r="D67" s="1">
        <v>2013.0</v>
      </c>
      <c r="E67" s="1" t="s">
        <v>35</v>
      </c>
      <c r="F67" s="1" t="s">
        <v>37</v>
      </c>
      <c r="G67" s="1" t="s">
        <v>29</v>
      </c>
      <c r="H67" s="1">
        <f t="shared" si="70"/>
        <v>15</v>
      </c>
      <c r="I67" s="1">
        <v>13.0</v>
      </c>
      <c r="J67" s="1">
        <v>2.0</v>
      </c>
      <c r="K67" s="1">
        <v>0.0</v>
      </c>
      <c r="L67" s="1">
        <f t="shared" si="3"/>
        <v>1</v>
      </c>
      <c r="M67" s="1">
        <f t="shared" si="4"/>
        <v>15</v>
      </c>
      <c r="N67" s="1">
        <f t="shared" ref="N67:O67" si="73">SUM(Q67,V67)</f>
        <v>15</v>
      </c>
      <c r="O67" s="1">
        <f t="shared" si="73"/>
        <v>0</v>
      </c>
      <c r="P67" s="1" t="s">
        <v>30</v>
      </c>
      <c r="Q67" s="1">
        <v>2.0</v>
      </c>
      <c r="R67" s="1">
        <v>0.0</v>
      </c>
      <c r="S67" s="1">
        <v>0.0</v>
      </c>
      <c r="T67" s="1">
        <v>0.0</v>
      </c>
      <c r="U67" s="1">
        <v>0.0</v>
      </c>
      <c r="V67" s="1">
        <v>13.0</v>
      </c>
      <c r="W67" s="1">
        <v>0.0</v>
      </c>
      <c r="X67" s="1">
        <v>0.0</v>
      </c>
      <c r="Y67" s="1">
        <v>0.0</v>
      </c>
      <c r="Z67" s="1">
        <v>0.0</v>
      </c>
      <c r="AA67" s="1">
        <v>1.0</v>
      </c>
    </row>
    <row r="68" ht="15.75" customHeight="1">
      <c r="A68" s="1">
        <v>2.0</v>
      </c>
      <c r="B68" s="2">
        <v>41466.0</v>
      </c>
      <c r="C68" s="1">
        <v>28.0</v>
      </c>
      <c r="D68" s="1">
        <v>2013.0</v>
      </c>
      <c r="E68" s="1" t="s">
        <v>35</v>
      </c>
      <c r="F68" s="1" t="s">
        <v>37</v>
      </c>
      <c r="G68" s="1" t="s">
        <v>31</v>
      </c>
      <c r="H68" s="1">
        <f t="shared" si="70"/>
        <v>0</v>
      </c>
      <c r="I68" s="1" t="s">
        <v>30</v>
      </c>
      <c r="J68" s="1" t="s">
        <v>30</v>
      </c>
      <c r="K68" s="1" t="s">
        <v>30</v>
      </c>
      <c r="L68" s="1">
        <f t="shared" si="3"/>
        <v>0</v>
      </c>
      <c r="M68" s="1">
        <f t="shared" si="4"/>
        <v>0</v>
      </c>
      <c r="N68" s="1">
        <f t="shared" ref="N68:O68" si="74">SUM(Q68,V68)</f>
        <v>0</v>
      </c>
      <c r="O68" s="1">
        <f t="shared" si="74"/>
        <v>0</v>
      </c>
      <c r="P68" s="1" t="s">
        <v>30</v>
      </c>
      <c r="Q68" s="1" t="s">
        <v>30</v>
      </c>
      <c r="R68" s="1" t="s">
        <v>30</v>
      </c>
      <c r="S68" s="1" t="s">
        <v>30</v>
      </c>
      <c r="T68" s="1" t="s">
        <v>30</v>
      </c>
      <c r="U68" s="1" t="s">
        <v>30</v>
      </c>
      <c r="V68" s="1" t="s">
        <v>30</v>
      </c>
      <c r="W68" s="1" t="s">
        <v>30</v>
      </c>
      <c r="X68" s="1" t="s">
        <v>30</v>
      </c>
      <c r="Y68" s="1" t="s">
        <v>30</v>
      </c>
      <c r="Z68" s="1" t="s">
        <v>30</v>
      </c>
      <c r="AA68" s="1">
        <v>1.0</v>
      </c>
    </row>
    <row r="69" ht="15.75" customHeight="1">
      <c r="A69" s="1">
        <v>2.0</v>
      </c>
      <c r="B69" s="2">
        <v>41467.0</v>
      </c>
      <c r="C69" s="1">
        <v>28.0</v>
      </c>
      <c r="D69" s="1">
        <v>2013.0</v>
      </c>
      <c r="E69" s="1" t="s">
        <v>35</v>
      </c>
      <c r="F69" s="1" t="s">
        <v>37</v>
      </c>
      <c r="G69" s="1" t="s">
        <v>31</v>
      </c>
      <c r="H69" s="1">
        <f t="shared" si="70"/>
        <v>55</v>
      </c>
      <c r="I69" s="1">
        <v>5.0</v>
      </c>
      <c r="J69" s="1">
        <v>50.0</v>
      </c>
      <c r="K69" s="1">
        <v>0.0</v>
      </c>
      <c r="L69" s="1">
        <f t="shared" si="3"/>
        <v>7</v>
      </c>
      <c r="M69" s="1">
        <f t="shared" si="4"/>
        <v>48</v>
      </c>
      <c r="N69" s="1">
        <f t="shared" ref="N69:O69" si="75">SUM(Q69,V69)</f>
        <v>45</v>
      </c>
      <c r="O69" s="1">
        <f t="shared" si="75"/>
        <v>3</v>
      </c>
      <c r="P69" s="1" t="s">
        <v>30</v>
      </c>
      <c r="Q69" s="1">
        <v>40.0</v>
      </c>
      <c r="R69" s="1">
        <v>3.0</v>
      </c>
      <c r="S69" s="1">
        <v>7.0</v>
      </c>
      <c r="T69" s="1">
        <v>0.0</v>
      </c>
      <c r="U69" s="1">
        <v>0.0</v>
      </c>
      <c r="V69" s="1">
        <v>5.0</v>
      </c>
      <c r="W69" s="1">
        <v>0.0</v>
      </c>
      <c r="X69" s="1">
        <v>0.0</v>
      </c>
      <c r="Y69" s="1">
        <v>0.0</v>
      </c>
      <c r="Z69" s="1">
        <v>0.0</v>
      </c>
      <c r="AA69" s="1">
        <v>1.0</v>
      </c>
    </row>
    <row r="70" ht="15.75" customHeight="1">
      <c r="A70" s="1">
        <v>2.0</v>
      </c>
      <c r="B70" s="2">
        <v>41464.0</v>
      </c>
      <c r="C70" s="1">
        <v>28.0</v>
      </c>
      <c r="D70" s="1">
        <v>2013.0</v>
      </c>
      <c r="E70" s="1" t="s">
        <v>35</v>
      </c>
      <c r="F70" s="1" t="s">
        <v>38</v>
      </c>
      <c r="G70" s="1" t="s">
        <v>29</v>
      </c>
      <c r="H70" s="1">
        <f t="shared" si="70"/>
        <v>198</v>
      </c>
      <c r="I70" s="1">
        <v>114.0</v>
      </c>
      <c r="J70" s="1">
        <v>82.0</v>
      </c>
      <c r="K70" s="1">
        <v>2.0</v>
      </c>
      <c r="L70" s="1">
        <f t="shared" si="3"/>
        <v>25</v>
      </c>
      <c r="M70" s="1">
        <f t="shared" si="4"/>
        <v>169</v>
      </c>
      <c r="N70" s="1">
        <f t="shared" ref="N70:O70" si="76">SUM(Q70,V70)</f>
        <v>164</v>
      </c>
      <c r="O70" s="1">
        <f t="shared" si="76"/>
        <v>3</v>
      </c>
      <c r="P70" s="1" t="s">
        <v>30</v>
      </c>
      <c r="Q70" s="1">
        <v>52.0</v>
      </c>
      <c r="R70" s="1">
        <v>3.0</v>
      </c>
      <c r="S70" s="1">
        <v>25.0</v>
      </c>
      <c r="T70" s="1">
        <v>2.0</v>
      </c>
      <c r="U70" s="1">
        <v>0.0</v>
      </c>
      <c r="V70" s="1">
        <v>112.0</v>
      </c>
      <c r="W70" s="1">
        <v>0.0</v>
      </c>
      <c r="X70" s="1">
        <v>2.0</v>
      </c>
      <c r="Y70" s="1">
        <v>0.0</v>
      </c>
      <c r="Z70" s="1">
        <v>0.0</v>
      </c>
      <c r="AA70" s="1">
        <v>1.0</v>
      </c>
    </row>
    <row r="71" ht="15.75" customHeight="1">
      <c r="A71" s="1">
        <v>2.0</v>
      </c>
      <c r="B71" s="2">
        <v>41465.0</v>
      </c>
      <c r="C71" s="1">
        <v>28.0</v>
      </c>
      <c r="D71" s="1">
        <v>2013.0</v>
      </c>
      <c r="E71" s="1" t="s">
        <v>35</v>
      </c>
      <c r="F71" s="1" t="s">
        <v>38</v>
      </c>
      <c r="G71" s="1" t="s">
        <v>29</v>
      </c>
      <c r="H71" s="1">
        <f t="shared" si="70"/>
        <v>295</v>
      </c>
      <c r="I71" s="1">
        <v>141.0</v>
      </c>
      <c r="J71" s="1">
        <v>152.0</v>
      </c>
      <c r="K71" s="1">
        <v>2.0</v>
      </c>
      <c r="L71" s="1">
        <f t="shared" si="3"/>
        <v>40</v>
      </c>
      <c r="M71" s="1">
        <f t="shared" si="4"/>
        <v>254</v>
      </c>
      <c r="N71" s="1">
        <f t="shared" ref="N71:O71" si="77">SUM(Q71,V71)</f>
        <v>247</v>
      </c>
      <c r="O71" s="1">
        <f t="shared" si="77"/>
        <v>6</v>
      </c>
      <c r="P71" s="1" t="s">
        <v>30</v>
      </c>
      <c r="Q71" s="1">
        <v>107.0</v>
      </c>
      <c r="R71" s="1">
        <v>6.0</v>
      </c>
      <c r="S71" s="1">
        <v>38.0</v>
      </c>
      <c r="T71" s="1">
        <v>1.0</v>
      </c>
      <c r="U71" s="1">
        <v>0.0</v>
      </c>
      <c r="V71" s="1">
        <v>140.0</v>
      </c>
      <c r="W71" s="1">
        <v>0.0</v>
      </c>
      <c r="X71" s="1">
        <v>1.0</v>
      </c>
      <c r="Y71" s="1">
        <v>0.0</v>
      </c>
      <c r="Z71" s="1">
        <v>0.0</v>
      </c>
      <c r="AA71" s="1">
        <v>1.0</v>
      </c>
    </row>
    <row r="72" ht="15.75" customHeight="1">
      <c r="A72" s="1">
        <v>2.0</v>
      </c>
      <c r="B72" s="2">
        <v>41466.0</v>
      </c>
      <c r="C72" s="1">
        <v>28.0</v>
      </c>
      <c r="D72" s="1">
        <v>2013.0</v>
      </c>
      <c r="E72" s="1" t="s">
        <v>35</v>
      </c>
      <c r="F72" s="1" t="s">
        <v>38</v>
      </c>
      <c r="G72" s="1" t="s">
        <v>31</v>
      </c>
      <c r="H72" s="1">
        <f t="shared" si="70"/>
        <v>303</v>
      </c>
      <c r="I72" s="1">
        <v>169.0</v>
      </c>
      <c r="J72" s="1">
        <v>134.0</v>
      </c>
      <c r="K72" s="1">
        <v>0.0</v>
      </c>
      <c r="L72" s="1">
        <f t="shared" si="3"/>
        <v>10</v>
      </c>
      <c r="M72" s="1">
        <f t="shared" si="4"/>
        <v>292</v>
      </c>
      <c r="N72" s="1">
        <f t="shared" ref="N72:O72" si="78">SUM(Q72,V72)</f>
        <v>285</v>
      </c>
      <c r="O72" s="1">
        <f t="shared" si="78"/>
        <v>3</v>
      </c>
      <c r="P72" s="1" t="s">
        <v>30</v>
      </c>
      <c r="Q72" s="1">
        <v>118.0</v>
      </c>
      <c r="R72" s="1">
        <v>3.0</v>
      </c>
      <c r="S72" s="1">
        <v>9.0</v>
      </c>
      <c r="T72" s="1">
        <v>4.0</v>
      </c>
      <c r="U72" s="1">
        <v>0.0</v>
      </c>
      <c r="V72" s="1">
        <v>167.0</v>
      </c>
      <c r="W72" s="1">
        <v>0.0</v>
      </c>
      <c r="X72" s="1">
        <v>2.0</v>
      </c>
      <c r="Y72" s="1">
        <v>0.0</v>
      </c>
      <c r="Z72" s="1">
        <v>0.0</v>
      </c>
      <c r="AA72" s="1">
        <v>1.0</v>
      </c>
    </row>
    <row r="73" ht="15.75" customHeight="1">
      <c r="A73" s="1">
        <v>2.0</v>
      </c>
      <c r="B73" s="2">
        <v>41467.0</v>
      </c>
      <c r="C73" s="1">
        <v>28.0</v>
      </c>
      <c r="D73" s="1">
        <v>2013.0</v>
      </c>
      <c r="E73" s="1" t="s">
        <v>35</v>
      </c>
      <c r="F73" s="1" t="s">
        <v>38</v>
      </c>
      <c r="G73" s="1" t="s">
        <v>31</v>
      </c>
      <c r="H73" s="1">
        <f t="shared" si="70"/>
        <v>162</v>
      </c>
      <c r="I73" s="1">
        <v>48.0</v>
      </c>
      <c r="J73" s="1">
        <v>114.0</v>
      </c>
      <c r="K73" s="1">
        <v>0.0</v>
      </c>
      <c r="L73" s="1">
        <f t="shared" si="3"/>
        <v>8</v>
      </c>
      <c r="M73" s="1">
        <f t="shared" si="4"/>
        <v>155</v>
      </c>
      <c r="N73" s="1">
        <f t="shared" ref="N73:O73" si="79">SUM(Q73,V73)</f>
        <v>150</v>
      </c>
      <c r="O73" s="1">
        <f t="shared" si="79"/>
        <v>3</v>
      </c>
      <c r="P73" s="1" t="s">
        <v>30</v>
      </c>
      <c r="Q73" s="1">
        <v>102.0</v>
      </c>
      <c r="R73" s="1">
        <v>3.0</v>
      </c>
      <c r="S73" s="1">
        <v>6.0</v>
      </c>
      <c r="T73" s="1">
        <v>2.0</v>
      </c>
      <c r="U73" s="1">
        <v>0.0</v>
      </c>
      <c r="V73" s="1">
        <v>48.0</v>
      </c>
      <c r="W73" s="1">
        <v>0.0</v>
      </c>
      <c r="X73" s="1">
        <v>0.0</v>
      </c>
      <c r="Y73" s="1">
        <v>0.0</v>
      </c>
      <c r="Z73" s="1">
        <v>0.0</v>
      </c>
      <c r="AA73" s="1">
        <v>1.0</v>
      </c>
    </row>
    <row r="74" ht="15.75" customHeight="1">
      <c r="A74" s="1">
        <v>2.0</v>
      </c>
      <c r="B74" s="2">
        <v>41464.0</v>
      </c>
      <c r="C74" s="1">
        <v>28.0</v>
      </c>
      <c r="D74" s="1">
        <v>2013.0</v>
      </c>
      <c r="E74" s="1" t="s">
        <v>39</v>
      </c>
      <c r="F74" s="1" t="s">
        <v>40</v>
      </c>
      <c r="G74" s="1" t="s">
        <v>29</v>
      </c>
      <c r="H74" s="1">
        <f t="shared" si="70"/>
        <v>168</v>
      </c>
      <c r="I74" s="1">
        <v>47.0</v>
      </c>
      <c r="J74" s="1">
        <v>121.0</v>
      </c>
      <c r="K74" s="1">
        <v>0.0</v>
      </c>
      <c r="L74" s="1">
        <f t="shared" si="3"/>
        <v>16</v>
      </c>
      <c r="M74" s="1">
        <f t="shared" si="4"/>
        <v>150</v>
      </c>
      <c r="N74" s="1">
        <f t="shared" ref="N74:O74" si="80">SUM(Q74,V74)</f>
        <v>144</v>
      </c>
      <c r="O74" s="1">
        <f t="shared" si="80"/>
        <v>5</v>
      </c>
      <c r="P74" s="1" t="s">
        <v>49</v>
      </c>
      <c r="Q74" s="1">
        <v>98.0</v>
      </c>
      <c r="R74" s="1">
        <v>5.0</v>
      </c>
      <c r="S74" s="1">
        <v>16.0</v>
      </c>
      <c r="T74" s="1">
        <v>1.0</v>
      </c>
      <c r="U74" s="1">
        <v>1.0</v>
      </c>
      <c r="V74" s="1">
        <v>46.0</v>
      </c>
      <c r="W74" s="1">
        <v>0.0</v>
      </c>
      <c r="X74" s="1">
        <v>1.0</v>
      </c>
      <c r="Y74" s="1">
        <v>0.0</v>
      </c>
      <c r="Z74" s="1">
        <v>0.0</v>
      </c>
      <c r="AA74" s="1">
        <v>1.0</v>
      </c>
    </row>
    <row r="75" ht="15.75" customHeight="1">
      <c r="A75" s="1">
        <v>2.0</v>
      </c>
      <c r="B75" s="2">
        <v>41465.0</v>
      </c>
      <c r="C75" s="1">
        <v>28.0</v>
      </c>
      <c r="D75" s="1">
        <v>2013.0</v>
      </c>
      <c r="E75" s="1" t="s">
        <v>39</v>
      </c>
      <c r="F75" s="1" t="s">
        <v>40</v>
      </c>
      <c r="G75" s="1" t="s">
        <v>29</v>
      </c>
      <c r="H75" s="1">
        <f t="shared" si="70"/>
        <v>157</v>
      </c>
      <c r="I75" s="1">
        <v>43.0</v>
      </c>
      <c r="J75" s="1">
        <v>112.0</v>
      </c>
      <c r="K75" s="1">
        <v>2.0</v>
      </c>
      <c r="L75" s="1">
        <f t="shared" si="3"/>
        <v>13</v>
      </c>
      <c r="M75" s="1">
        <f t="shared" si="4"/>
        <v>143</v>
      </c>
      <c r="N75" s="1">
        <f t="shared" ref="N75:O75" si="81">SUM(Q75,V75)</f>
        <v>134</v>
      </c>
      <c r="O75" s="1">
        <f t="shared" si="81"/>
        <v>2</v>
      </c>
      <c r="P75" s="1" t="s">
        <v>30</v>
      </c>
      <c r="Q75" s="1">
        <v>91.0</v>
      </c>
      <c r="R75" s="1">
        <v>2.0</v>
      </c>
      <c r="S75" s="1">
        <v>12.0</v>
      </c>
      <c r="T75" s="1">
        <v>7.0</v>
      </c>
      <c r="U75" s="1">
        <v>0.0</v>
      </c>
      <c r="V75" s="1">
        <v>43.0</v>
      </c>
      <c r="W75" s="1">
        <v>0.0</v>
      </c>
      <c r="X75" s="1">
        <v>0.0</v>
      </c>
      <c r="Y75" s="1">
        <v>0.0</v>
      </c>
      <c r="Z75" s="1">
        <v>0.0</v>
      </c>
      <c r="AA75" s="1">
        <v>1.0</v>
      </c>
    </row>
    <row r="76" ht="15.75" customHeight="1">
      <c r="A76" s="1">
        <v>2.0</v>
      </c>
      <c r="B76" s="2">
        <v>41466.0</v>
      </c>
      <c r="C76" s="1">
        <v>28.0</v>
      </c>
      <c r="D76" s="1">
        <v>2013.0</v>
      </c>
      <c r="E76" s="1" t="s">
        <v>39</v>
      </c>
      <c r="F76" s="1" t="s">
        <v>40</v>
      </c>
      <c r="G76" s="1" t="s">
        <v>31</v>
      </c>
      <c r="H76" s="1" t="s">
        <v>30</v>
      </c>
      <c r="I76" s="1" t="s">
        <v>30</v>
      </c>
      <c r="J76" s="1" t="s">
        <v>30</v>
      </c>
      <c r="K76" s="1" t="s">
        <v>30</v>
      </c>
      <c r="L76" s="1">
        <f t="shared" si="3"/>
        <v>0</v>
      </c>
      <c r="M76" s="1">
        <f t="shared" si="4"/>
        <v>0</v>
      </c>
      <c r="N76" s="1">
        <f t="shared" ref="N76:O76" si="82">SUM(Q76,V76)</f>
        <v>0</v>
      </c>
      <c r="O76" s="1">
        <f t="shared" si="82"/>
        <v>0</v>
      </c>
      <c r="P76" s="1" t="s">
        <v>30</v>
      </c>
      <c r="Q76" s="1" t="s">
        <v>30</v>
      </c>
      <c r="R76" s="1" t="s">
        <v>30</v>
      </c>
      <c r="S76" s="1" t="s">
        <v>30</v>
      </c>
      <c r="T76" s="1" t="s">
        <v>30</v>
      </c>
      <c r="U76" s="1" t="s">
        <v>30</v>
      </c>
      <c r="V76" s="1" t="s">
        <v>30</v>
      </c>
      <c r="W76" s="1" t="s">
        <v>30</v>
      </c>
      <c r="X76" s="1" t="s">
        <v>30</v>
      </c>
      <c r="Y76" s="1" t="s">
        <v>30</v>
      </c>
      <c r="Z76" s="1" t="s">
        <v>30</v>
      </c>
      <c r="AA76" s="1">
        <v>1.0</v>
      </c>
    </row>
    <row r="77" ht="15.75" customHeight="1">
      <c r="A77" s="1">
        <v>2.0</v>
      </c>
      <c r="B77" s="2">
        <v>41467.0</v>
      </c>
      <c r="C77" s="1">
        <v>28.0</v>
      </c>
      <c r="D77" s="1">
        <v>2013.0</v>
      </c>
      <c r="E77" s="1" t="s">
        <v>39</v>
      </c>
      <c r="F77" s="1" t="s">
        <v>40</v>
      </c>
      <c r="G77" s="1" t="s">
        <v>31</v>
      </c>
      <c r="H77" s="1">
        <f t="shared" ref="H77:H78" si="84">SUM(I77:K77)</f>
        <v>93</v>
      </c>
      <c r="I77" s="1">
        <v>17.0</v>
      </c>
      <c r="J77" s="1">
        <v>76.0</v>
      </c>
      <c r="K77" s="1">
        <v>0.0</v>
      </c>
      <c r="L77" s="1">
        <f t="shared" si="3"/>
        <v>5</v>
      </c>
      <c r="M77" s="1">
        <f t="shared" si="4"/>
        <v>87</v>
      </c>
      <c r="N77" s="1">
        <f t="shared" ref="N77:O77" si="83">SUM(Q77,V77)</f>
        <v>84</v>
      </c>
      <c r="O77" s="1">
        <f t="shared" si="83"/>
        <v>2</v>
      </c>
      <c r="P77" s="1" t="s">
        <v>50</v>
      </c>
      <c r="Q77" s="1">
        <v>67.0</v>
      </c>
      <c r="R77" s="1">
        <v>2.0</v>
      </c>
      <c r="S77" s="1">
        <v>5.0</v>
      </c>
      <c r="T77" s="1">
        <v>1.0</v>
      </c>
      <c r="U77" s="1">
        <v>1.0</v>
      </c>
      <c r="V77" s="1">
        <v>17.0</v>
      </c>
      <c r="W77" s="1">
        <v>0.0</v>
      </c>
      <c r="X77" s="1">
        <v>0.0</v>
      </c>
      <c r="Y77" s="1">
        <v>0.0</v>
      </c>
      <c r="Z77" s="1">
        <v>0.0</v>
      </c>
      <c r="AA77" s="1">
        <v>1.0</v>
      </c>
    </row>
    <row r="78" ht="15.75" customHeight="1">
      <c r="A78" s="1">
        <v>2.0</v>
      </c>
      <c r="B78" s="2">
        <v>41464.0</v>
      </c>
      <c r="C78" s="1">
        <v>28.0</v>
      </c>
      <c r="D78" s="1">
        <v>2013.0</v>
      </c>
      <c r="E78" s="1" t="s">
        <v>39</v>
      </c>
      <c r="F78" s="1" t="s">
        <v>41</v>
      </c>
      <c r="G78" s="1" t="s">
        <v>29</v>
      </c>
      <c r="H78" s="1">
        <f t="shared" si="84"/>
        <v>287</v>
      </c>
      <c r="I78" s="1">
        <v>103.0</v>
      </c>
      <c r="J78" s="1">
        <v>174.0</v>
      </c>
      <c r="K78" s="1">
        <v>10.0</v>
      </c>
      <c r="L78" s="1">
        <f t="shared" si="3"/>
        <v>25</v>
      </c>
      <c r="M78" s="1">
        <f t="shared" si="4"/>
        <v>249</v>
      </c>
      <c r="N78" s="1">
        <f t="shared" ref="N78:O78" si="85">SUM(Q78,V78)</f>
        <v>244</v>
      </c>
      <c r="O78" s="1">
        <f t="shared" si="85"/>
        <v>0</v>
      </c>
      <c r="P78" s="1" t="s">
        <v>30</v>
      </c>
      <c r="Q78" s="1">
        <v>144.0</v>
      </c>
      <c r="R78" s="1">
        <v>0.0</v>
      </c>
      <c r="S78" s="1">
        <v>25.0</v>
      </c>
      <c r="T78" s="1">
        <v>5.0</v>
      </c>
      <c r="U78" s="1">
        <v>0.0</v>
      </c>
      <c r="V78" s="1">
        <v>100.0</v>
      </c>
      <c r="W78" s="1">
        <v>0.0</v>
      </c>
      <c r="X78" s="1">
        <v>3.0</v>
      </c>
      <c r="Y78" s="1">
        <v>0.0</v>
      </c>
      <c r="Z78" s="1">
        <v>0.0</v>
      </c>
      <c r="AA78" s="1">
        <v>1.0</v>
      </c>
    </row>
    <row r="79" ht="15.75" customHeight="1">
      <c r="A79" s="1">
        <v>2.0</v>
      </c>
      <c r="B79" s="2">
        <v>41465.0</v>
      </c>
      <c r="C79" s="1">
        <v>28.0</v>
      </c>
      <c r="D79" s="1">
        <v>2013.0</v>
      </c>
      <c r="E79" s="1" t="s">
        <v>39</v>
      </c>
      <c r="F79" s="1" t="s">
        <v>41</v>
      </c>
      <c r="G79" s="1" t="s">
        <v>29</v>
      </c>
      <c r="H79" s="1" t="s">
        <v>30</v>
      </c>
      <c r="I79" s="1" t="s">
        <v>30</v>
      </c>
      <c r="J79" s="1" t="s">
        <v>30</v>
      </c>
      <c r="K79" s="1" t="s">
        <v>30</v>
      </c>
      <c r="L79" s="1">
        <f t="shared" si="3"/>
        <v>3</v>
      </c>
      <c r="M79" s="1">
        <f t="shared" si="4"/>
        <v>0</v>
      </c>
      <c r="N79" s="1">
        <f t="shared" ref="N79:O79" si="86">SUM(Q79,V79)</f>
        <v>0</v>
      </c>
      <c r="O79" s="1">
        <f t="shared" si="86"/>
        <v>0</v>
      </c>
      <c r="P79" s="1" t="s">
        <v>30</v>
      </c>
      <c r="Q79" s="1" t="s">
        <v>30</v>
      </c>
      <c r="R79" s="1" t="s">
        <v>30</v>
      </c>
      <c r="S79" s="1" t="s">
        <v>30</v>
      </c>
      <c r="T79" s="1" t="s">
        <v>30</v>
      </c>
      <c r="U79" s="1" t="s">
        <v>30</v>
      </c>
      <c r="V79" s="1" t="s">
        <v>30</v>
      </c>
      <c r="W79" s="1" t="s">
        <v>30</v>
      </c>
      <c r="X79" s="1" t="s">
        <v>30</v>
      </c>
      <c r="Y79" s="1" t="s">
        <v>30</v>
      </c>
      <c r="Z79" s="1" t="s">
        <v>30</v>
      </c>
      <c r="AA79" s="1">
        <v>1.0</v>
      </c>
    </row>
    <row r="80" ht="15.75" customHeight="1">
      <c r="A80" s="1">
        <v>2.0</v>
      </c>
      <c r="B80" s="2">
        <v>41466.0</v>
      </c>
      <c r="C80" s="1">
        <v>28.0</v>
      </c>
      <c r="D80" s="1">
        <v>2013.0</v>
      </c>
      <c r="E80" s="1" t="s">
        <v>39</v>
      </c>
      <c r="F80" s="1" t="s">
        <v>41</v>
      </c>
      <c r="G80" s="1" t="s">
        <v>31</v>
      </c>
      <c r="H80" s="1">
        <f t="shared" ref="H80:H126" si="88">SUM(I80:K80)</f>
        <v>24</v>
      </c>
      <c r="I80" s="1">
        <v>10.0</v>
      </c>
      <c r="J80" s="1">
        <v>10.0</v>
      </c>
      <c r="K80" s="1">
        <v>4.0</v>
      </c>
      <c r="L80" s="1">
        <f t="shared" si="3"/>
        <v>1</v>
      </c>
      <c r="M80" s="1">
        <f t="shared" si="4"/>
        <v>29</v>
      </c>
      <c r="N80" s="1">
        <f t="shared" ref="N80:O80" si="87">SUM(Q80,V80)</f>
        <v>29</v>
      </c>
      <c r="O80" s="1">
        <f t="shared" si="87"/>
        <v>0</v>
      </c>
      <c r="P80" s="1" t="s">
        <v>30</v>
      </c>
      <c r="Q80" s="1">
        <v>19.0</v>
      </c>
      <c r="R80" s="1">
        <v>0.0</v>
      </c>
      <c r="S80" s="1">
        <v>1.0</v>
      </c>
      <c r="T80" s="1">
        <v>0.0</v>
      </c>
      <c r="U80" s="1">
        <v>0.0</v>
      </c>
      <c r="V80" s="1">
        <v>10.0</v>
      </c>
      <c r="W80" s="1">
        <v>0.0</v>
      </c>
      <c r="X80" s="1">
        <v>0.0</v>
      </c>
      <c r="Y80" s="1">
        <v>0.0</v>
      </c>
      <c r="Z80" s="1">
        <v>0.0</v>
      </c>
      <c r="AA80" s="1">
        <v>1.0</v>
      </c>
    </row>
    <row r="81" ht="15.75" customHeight="1">
      <c r="A81" s="1">
        <v>2.0</v>
      </c>
      <c r="B81" s="2">
        <v>41467.0</v>
      </c>
      <c r="C81" s="1">
        <v>28.0</v>
      </c>
      <c r="D81" s="1">
        <v>2013.0</v>
      </c>
      <c r="E81" s="1" t="s">
        <v>39</v>
      </c>
      <c r="F81" s="1" t="s">
        <v>41</v>
      </c>
      <c r="G81" s="1" t="s">
        <v>31</v>
      </c>
      <c r="H81" s="1">
        <f t="shared" si="88"/>
        <v>299</v>
      </c>
      <c r="I81" s="1">
        <v>110.0</v>
      </c>
      <c r="J81" s="1">
        <v>189.0</v>
      </c>
      <c r="K81" s="1">
        <v>0.0</v>
      </c>
      <c r="L81" s="1">
        <f t="shared" si="3"/>
        <v>44</v>
      </c>
      <c r="M81" s="1">
        <f t="shared" si="4"/>
        <v>263</v>
      </c>
      <c r="N81" s="1">
        <f t="shared" ref="N81:O81" si="89">SUM(Q81,V81)</f>
        <v>247</v>
      </c>
      <c r="O81" s="1">
        <f t="shared" si="89"/>
        <v>5</v>
      </c>
      <c r="P81" s="1" t="s">
        <v>30</v>
      </c>
      <c r="Q81" s="1">
        <v>140.0</v>
      </c>
      <c r="R81" s="1">
        <v>4.0</v>
      </c>
      <c r="S81" s="1">
        <v>44.0</v>
      </c>
      <c r="T81" s="1">
        <v>11.0</v>
      </c>
      <c r="U81" s="1">
        <v>0.0</v>
      </c>
      <c r="V81" s="1">
        <v>107.0</v>
      </c>
      <c r="W81" s="1">
        <v>1.0</v>
      </c>
      <c r="X81" s="1">
        <v>2.0</v>
      </c>
      <c r="Y81" s="1">
        <v>0.0</v>
      </c>
      <c r="Z81" s="1">
        <v>0.0</v>
      </c>
      <c r="AA81" s="1">
        <v>1.0</v>
      </c>
    </row>
    <row r="82" ht="15.75" customHeight="1">
      <c r="A82" s="1">
        <v>2.0</v>
      </c>
      <c r="B82" s="2">
        <v>41464.0</v>
      </c>
      <c r="C82" s="1">
        <v>28.0</v>
      </c>
      <c r="D82" s="1">
        <v>2013.0</v>
      </c>
      <c r="E82" s="1" t="s">
        <v>39</v>
      </c>
      <c r="F82" s="1" t="s">
        <v>42</v>
      </c>
      <c r="G82" s="1" t="s">
        <v>29</v>
      </c>
      <c r="H82" s="1">
        <f t="shared" si="88"/>
        <v>58</v>
      </c>
      <c r="I82" s="1">
        <v>25.0</v>
      </c>
      <c r="J82" s="1">
        <v>33.0</v>
      </c>
      <c r="K82" s="1">
        <v>0.0</v>
      </c>
      <c r="L82" s="1">
        <f t="shared" si="3"/>
        <v>3</v>
      </c>
      <c r="M82" s="1">
        <f t="shared" si="4"/>
        <v>57</v>
      </c>
      <c r="N82" s="1">
        <f t="shared" ref="N82:O82" si="90">SUM(Q82,V82)</f>
        <v>56</v>
      </c>
      <c r="O82" s="1">
        <f t="shared" si="90"/>
        <v>1</v>
      </c>
      <c r="P82" s="1" t="s">
        <v>30</v>
      </c>
      <c r="Q82" s="1">
        <v>32.0</v>
      </c>
      <c r="R82" s="1">
        <v>0.0</v>
      </c>
      <c r="S82" s="1">
        <v>1.0</v>
      </c>
      <c r="T82" s="1">
        <v>0.0</v>
      </c>
      <c r="U82" s="1">
        <v>0.0</v>
      </c>
      <c r="V82" s="1">
        <v>24.0</v>
      </c>
      <c r="W82" s="1">
        <v>1.0</v>
      </c>
      <c r="X82" s="1">
        <v>0.0</v>
      </c>
      <c r="Y82" s="1">
        <v>0.0</v>
      </c>
      <c r="Z82" s="1">
        <v>0.0</v>
      </c>
      <c r="AA82" s="1">
        <v>1.0</v>
      </c>
    </row>
    <row r="83" ht="15.75" customHeight="1">
      <c r="A83" s="1">
        <v>2.0</v>
      </c>
      <c r="B83" s="2">
        <v>41465.0</v>
      </c>
      <c r="C83" s="1">
        <v>28.0</v>
      </c>
      <c r="D83" s="1">
        <v>2013.0</v>
      </c>
      <c r="E83" s="1" t="s">
        <v>39</v>
      </c>
      <c r="F83" s="1" t="s">
        <v>42</v>
      </c>
      <c r="G83" s="1" t="s">
        <v>29</v>
      </c>
      <c r="H83" s="1">
        <f t="shared" si="88"/>
        <v>54</v>
      </c>
      <c r="I83" s="1">
        <v>34.0</v>
      </c>
      <c r="J83" s="1">
        <v>20.0</v>
      </c>
      <c r="K83" s="1">
        <v>0.0</v>
      </c>
      <c r="L83" s="1">
        <f t="shared" si="3"/>
        <v>4</v>
      </c>
      <c r="M83" s="1">
        <f t="shared" si="4"/>
        <v>50</v>
      </c>
      <c r="N83" s="1">
        <f t="shared" ref="N83:O83" si="91">SUM(Q83,V83)</f>
        <v>48</v>
      </c>
      <c r="O83" s="1">
        <f t="shared" si="91"/>
        <v>1</v>
      </c>
      <c r="P83" s="1" t="s">
        <v>30</v>
      </c>
      <c r="Q83" s="1">
        <v>14.0</v>
      </c>
      <c r="R83" s="1">
        <v>1.0</v>
      </c>
      <c r="S83" s="1">
        <v>4.0</v>
      </c>
      <c r="T83" s="1">
        <v>1.0</v>
      </c>
      <c r="U83" s="1">
        <v>0.0</v>
      </c>
      <c r="V83" s="1">
        <v>34.0</v>
      </c>
      <c r="W83" s="1">
        <v>0.0</v>
      </c>
      <c r="X83" s="1">
        <v>0.0</v>
      </c>
      <c r="Y83" s="1">
        <v>0.0</v>
      </c>
      <c r="Z83" s="1">
        <v>0.0</v>
      </c>
      <c r="AA83" s="1">
        <v>1.0</v>
      </c>
    </row>
    <row r="84" ht="15.75" customHeight="1">
      <c r="A84" s="1">
        <v>2.0</v>
      </c>
      <c r="B84" s="2">
        <v>41466.0</v>
      </c>
      <c r="C84" s="1">
        <v>28.0</v>
      </c>
      <c r="D84" s="1">
        <v>2013.0</v>
      </c>
      <c r="E84" s="1" t="s">
        <v>39</v>
      </c>
      <c r="F84" s="1" t="s">
        <v>42</v>
      </c>
      <c r="G84" s="1" t="s">
        <v>31</v>
      </c>
      <c r="H84" s="1">
        <f t="shared" si="88"/>
        <v>231</v>
      </c>
      <c r="I84" s="1">
        <v>83.0</v>
      </c>
      <c r="J84" s="1">
        <v>147.0</v>
      </c>
      <c r="K84" s="1">
        <v>1.0</v>
      </c>
      <c r="L84" s="1">
        <f t="shared" si="3"/>
        <v>2</v>
      </c>
      <c r="M84" s="1">
        <f t="shared" si="4"/>
        <v>227</v>
      </c>
      <c r="N84" s="1">
        <f t="shared" ref="N84:O84" si="92">SUM(Q84,V84)</f>
        <v>221</v>
      </c>
      <c r="O84" s="1">
        <f t="shared" si="92"/>
        <v>3</v>
      </c>
      <c r="P84" s="1" t="s">
        <v>51</v>
      </c>
      <c r="Q84" s="1">
        <v>138.0</v>
      </c>
      <c r="R84" s="1">
        <v>3.0</v>
      </c>
      <c r="S84" s="1">
        <v>2.0</v>
      </c>
      <c r="T84" s="1">
        <v>3.0</v>
      </c>
      <c r="U84" s="1">
        <v>1.0</v>
      </c>
      <c r="V84" s="1">
        <v>83.0</v>
      </c>
      <c r="W84" s="1">
        <v>0.0</v>
      </c>
      <c r="X84" s="1">
        <v>0.0</v>
      </c>
      <c r="Y84" s="1">
        <v>0.0</v>
      </c>
      <c r="Z84" s="1">
        <v>0.0</v>
      </c>
      <c r="AA84" s="1">
        <v>1.0</v>
      </c>
    </row>
    <row r="85" ht="15.75" customHeight="1">
      <c r="A85" s="1">
        <v>2.0</v>
      </c>
      <c r="B85" s="2">
        <v>41467.0</v>
      </c>
      <c r="C85" s="1">
        <v>28.0</v>
      </c>
      <c r="D85" s="1">
        <v>2013.0</v>
      </c>
      <c r="E85" s="1" t="s">
        <v>39</v>
      </c>
      <c r="F85" s="1" t="s">
        <v>42</v>
      </c>
      <c r="G85" s="1" t="s">
        <v>31</v>
      </c>
      <c r="H85" s="1">
        <f t="shared" si="88"/>
        <v>149</v>
      </c>
      <c r="I85" s="1">
        <v>45.0</v>
      </c>
      <c r="J85" s="1">
        <v>101.0</v>
      </c>
      <c r="K85" s="1">
        <v>3.0</v>
      </c>
      <c r="L85" s="1">
        <f t="shared" si="3"/>
        <v>9</v>
      </c>
      <c r="M85" s="1">
        <f t="shared" si="4"/>
        <v>135</v>
      </c>
      <c r="N85" s="1">
        <f t="shared" ref="N85:O85" si="93">SUM(Q85,V85)</f>
        <v>114</v>
      </c>
      <c r="O85" s="1">
        <f t="shared" si="93"/>
        <v>17</v>
      </c>
      <c r="P85" s="1" t="s">
        <v>52</v>
      </c>
      <c r="Q85" s="1">
        <v>70.0</v>
      </c>
      <c r="R85" s="1">
        <v>17.0</v>
      </c>
      <c r="S85" s="1">
        <v>9.0</v>
      </c>
      <c r="T85" s="1">
        <v>4.0</v>
      </c>
      <c r="U85" s="1">
        <v>1.0</v>
      </c>
      <c r="V85" s="1">
        <v>44.0</v>
      </c>
      <c r="W85" s="1">
        <v>0.0</v>
      </c>
      <c r="X85" s="1">
        <v>1.0</v>
      </c>
      <c r="Y85" s="1">
        <v>0.0</v>
      </c>
      <c r="Z85" s="1">
        <v>15.0</v>
      </c>
      <c r="AA85" s="1">
        <v>1.0</v>
      </c>
    </row>
    <row r="86" ht="15.75" customHeight="1">
      <c r="A86" s="1">
        <v>2.0</v>
      </c>
      <c r="B86" s="2">
        <v>41464.0</v>
      </c>
      <c r="C86" s="1">
        <v>28.0</v>
      </c>
      <c r="D86" s="1">
        <v>2013.0</v>
      </c>
      <c r="E86" s="1" t="s">
        <v>43</v>
      </c>
      <c r="F86" s="1" t="s">
        <v>44</v>
      </c>
      <c r="G86" s="1" t="s">
        <v>29</v>
      </c>
      <c r="H86" s="1">
        <f t="shared" si="88"/>
        <v>190</v>
      </c>
      <c r="I86" s="1">
        <v>104.0</v>
      </c>
      <c r="J86" s="1">
        <v>86.0</v>
      </c>
      <c r="K86" s="1">
        <v>0.0</v>
      </c>
      <c r="L86" s="1">
        <f t="shared" si="3"/>
        <v>7</v>
      </c>
      <c r="M86" s="1">
        <f t="shared" si="4"/>
        <v>184</v>
      </c>
      <c r="N86" s="1">
        <f t="shared" ref="N86:O86" si="94">SUM(Q86,V86)</f>
        <v>181</v>
      </c>
      <c r="O86" s="1">
        <f t="shared" si="94"/>
        <v>1</v>
      </c>
      <c r="P86" s="1" t="s">
        <v>30</v>
      </c>
      <c r="Q86" s="1">
        <v>77.0</v>
      </c>
      <c r="R86" s="1">
        <v>1.0</v>
      </c>
      <c r="S86" s="1">
        <v>6.0</v>
      </c>
      <c r="T86" s="1">
        <v>2.0</v>
      </c>
      <c r="U86" s="1">
        <v>0.0</v>
      </c>
      <c r="V86" s="1">
        <v>104.0</v>
      </c>
      <c r="W86" s="1">
        <v>0.0</v>
      </c>
      <c r="X86" s="1">
        <v>0.0</v>
      </c>
      <c r="Y86" s="1">
        <v>0.0</v>
      </c>
      <c r="Z86" s="1">
        <v>0.0</v>
      </c>
      <c r="AA86" s="1">
        <v>1.0</v>
      </c>
    </row>
    <row r="87" ht="15.75" customHeight="1">
      <c r="A87" s="1">
        <v>2.0</v>
      </c>
      <c r="B87" s="2">
        <v>41465.0</v>
      </c>
      <c r="C87" s="1">
        <v>28.0</v>
      </c>
      <c r="D87" s="1">
        <v>2013.0</v>
      </c>
      <c r="E87" s="1" t="s">
        <v>43</v>
      </c>
      <c r="F87" s="1" t="s">
        <v>44</v>
      </c>
      <c r="G87" s="1" t="s">
        <v>29</v>
      </c>
      <c r="H87" s="1">
        <f t="shared" si="88"/>
        <v>117</v>
      </c>
      <c r="I87" s="1">
        <v>46.0</v>
      </c>
      <c r="J87" s="1">
        <v>71.0</v>
      </c>
      <c r="K87" s="1">
        <v>0.0</v>
      </c>
      <c r="L87" s="1">
        <f t="shared" si="3"/>
        <v>9</v>
      </c>
      <c r="M87" s="1">
        <f t="shared" si="4"/>
        <v>108</v>
      </c>
      <c r="N87" s="1">
        <f t="shared" ref="N87:O87" si="95">SUM(Q87,V87)</f>
        <v>108</v>
      </c>
      <c r="O87" s="1">
        <f t="shared" si="95"/>
        <v>0</v>
      </c>
      <c r="P87" s="1" t="s">
        <v>30</v>
      </c>
      <c r="Q87" s="1">
        <v>62.0</v>
      </c>
      <c r="R87" s="1">
        <v>0.0</v>
      </c>
      <c r="S87" s="1">
        <v>9.0</v>
      </c>
      <c r="T87" s="1">
        <v>0.0</v>
      </c>
      <c r="U87" s="1">
        <v>0.0</v>
      </c>
      <c r="V87" s="1">
        <v>46.0</v>
      </c>
      <c r="W87" s="1">
        <v>0.0</v>
      </c>
      <c r="X87" s="1">
        <v>0.0</v>
      </c>
      <c r="Y87" s="1">
        <v>0.0</v>
      </c>
      <c r="Z87" s="1">
        <v>0.0</v>
      </c>
      <c r="AA87" s="1">
        <v>1.0</v>
      </c>
    </row>
    <row r="88" ht="15.75" customHeight="1">
      <c r="A88" s="1">
        <v>2.0</v>
      </c>
      <c r="B88" s="2">
        <v>41466.0</v>
      </c>
      <c r="C88" s="1">
        <v>28.0</v>
      </c>
      <c r="D88" s="1">
        <v>2013.0</v>
      </c>
      <c r="E88" s="1" t="s">
        <v>43</v>
      </c>
      <c r="F88" s="1" t="s">
        <v>44</v>
      </c>
      <c r="G88" s="1" t="s">
        <v>31</v>
      </c>
      <c r="H88" s="1">
        <f t="shared" si="88"/>
        <v>281</v>
      </c>
      <c r="I88" s="1">
        <v>134.0</v>
      </c>
      <c r="J88" s="1">
        <v>147.0</v>
      </c>
      <c r="K88" s="1">
        <v>0.0</v>
      </c>
      <c r="L88" s="1">
        <f t="shared" si="3"/>
        <v>17</v>
      </c>
      <c r="M88" s="1">
        <f t="shared" si="4"/>
        <v>262</v>
      </c>
      <c r="N88" s="1">
        <f t="shared" ref="N88:O88" si="96">SUM(Q88,V88)</f>
        <v>256</v>
      </c>
      <c r="O88" s="1">
        <f t="shared" si="96"/>
        <v>2</v>
      </c>
      <c r="P88" s="1" t="s">
        <v>30</v>
      </c>
      <c r="Q88" s="1">
        <v>125.0</v>
      </c>
      <c r="R88" s="1">
        <v>1.0</v>
      </c>
      <c r="S88" s="1">
        <v>17.0</v>
      </c>
      <c r="T88" s="1">
        <v>4.0</v>
      </c>
      <c r="U88" s="1">
        <v>0.0</v>
      </c>
      <c r="V88" s="1">
        <v>131.0</v>
      </c>
      <c r="W88" s="1">
        <v>1.0</v>
      </c>
      <c r="X88" s="1">
        <v>2.0</v>
      </c>
      <c r="Y88" s="1">
        <v>0.0</v>
      </c>
      <c r="Z88" s="1">
        <v>0.0</v>
      </c>
      <c r="AA88" s="1">
        <v>1.0</v>
      </c>
    </row>
    <row r="89" ht="15.75" customHeight="1">
      <c r="A89" s="1">
        <v>2.0</v>
      </c>
      <c r="B89" s="2">
        <v>41467.0</v>
      </c>
      <c r="C89" s="1">
        <v>28.0</v>
      </c>
      <c r="D89" s="1">
        <v>2013.0</v>
      </c>
      <c r="E89" s="1" t="s">
        <v>43</v>
      </c>
      <c r="F89" s="1" t="s">
        <v>44</v>
      </c>
      <c r="G89" s="1" t="s">
        <v>31</v>
      </c>
      <c r="H89" s="1">
        <f t="shared" si="88"/>
        <v>211</v>
      </c>
      <c r="I89" s="1">
        <v>58.0</v>
      </c>
      <c r="J89" s="1">
        <v>151.0</v>
      </c>
      <c r="K89" s="1">
        <v>2.0</v>
      </c>
      <c r="L89" s="1">
        <f t="shared" si="3"/>
        <v>35</v>
      </c>
      <c r="M89" s="1">
        <f t="shared" si="4"/>
        <v>174</v>
      </c>
      <c r="N89" s="1">
        <f t="shared" ref="N89:O89" si="97">SUM(Q89,V89)</f>
        <v>158</v>
      </c>
      <c r="O89" s="1">
        <f t="shared" si="97"/>
        <v>1</v>
      </c>
      <c r="P89" s="1" t="s">
        <v>30</v>
      </c>
      <c r="Q89" s="1">
        <v>102.0</v>
      </c>
      <c r="R89" s="1">
        <v>1.0</v>
      </c>
      <c r="S89" s="1">
        <v>33.0</v>
      </c>
      <c r="T89" s="1">
        <v>15.0</v>
      </c>
      <c r="U89" s="1">
        <v>0.0</v>
      </c>
      <c r="V89" s="1">
        <v>56.0</v>
      </c>
      <c r="W89" s="1">
        <v>0.0</v>
      </c>
      <c r="X89" s="1">
        <v>2.0</v>
      </c>
      <c r="Y89" s="1">
        <v>0.0</v>
      </c>
      <c r="Z89" s="1">
        <v>5.0</v>
      </c>
      <c r="AA89" s="1">
        <v>1.0</v>
      </c>
    </row>
    <row r="90" ht="15.75" customHeight="1">
      <c r="A90" s="1">
        <v>2.0</v>
      </c>
      <c r="B90" s="2">
        <v>41464.0</v>
      </c>
      <c r="C90" s="1">
        <v>28.0</v>
      </c>
      <c r="D90" s="1">
        <v>2013.0</v>
      </c>
      <c r="E90" s="1" t="s">
        <v>45</v>
      </c>
      <c r="F90" s="1" t="s">
        <v>46</v>
      </c>
      <c r="G90" s="1" t="s">
        <v>29</v>
      </c>
      <c r="H90" s="1">
        <f t="shared" si="88"/>
        <v>146</v>
      </c>
      <c r="I90" s="1">
        <v>108.0</v>
      </c>
      <c r="J90" s="1">
        <v>38.0</v>
      </c>
      <c r="K90" s="1">
        <v>0.0</v>
      </c>
      <c r="L90" s="1">
        <f t="shared" si="3"/>
        <v>7</v>
      </c>
      <c r="M90" s="1">
        <f t="shared" si="4"/>
        <v>136</v>
      </c>
      <c r="N90" s="1">
        <f t="shared" ref="N90:O90" si="98">SUM(Q90,V90)</f>
        <v>132</v>
      </c>
      <c r="O90" s="1">
        <f t="shared" si="98"/>
        <v>2</v>
      </c>
      <c r="P90" s="1" t="s">
        <v>30</v>
      </c>
      <c r="Q90" s="1">
        <v>29.0</v>
      </c>
      <c r="R90" s="1">
        <v>2.0</v>
      </c>
      <c r="S90" s="1">
        <v>5.0</v>
      </c>
      <c r="T90" s="1">
        <v>2.0</v>
      </c>
      <c r="U90" s="1">
        <v>0.0</v>
      </c>
      <c r="V90" s="1">
        <v>103.0</v>
      </c>
      <c r="W90" s="1">
        <v>0.0</v>
      </c>
      <c r="X90" s="1">
        <v>5.0</v>
      </c>
      <c r="Y90" s="1">
        <v>0.0</v>
      </c>
      <c r="Z90" s="1">
        <v>3.0</v>
      </c>
      <c r="AA90" s="1">
        <v>1.0</v>
      </c>
    </row>
    <row r="91" ht="15.75" customHeight="1">
      <c r="A91" s="1">
        <v>2.0</v>
      </c>
      <c r="B91" s="2">
        <v>41465.0</v>
      </c>
      <c r="C91" s="1">
        <v>28.0</v>
      </c>
      <c r="D91" s="1">
        <v>2013.0</v>
      </c>
      <c r="E91" s="1" t="s">
        <v>45</v>
      </c>
      <c r="F91" s="1" t="s">
        <v>46</v>
      </c>
      <c r="G91" s="1" t="s">
        <v>29</v>
      </c>
      <c r="H91" s="1">
        <f t="shared" si="88"/>
        <v>143</v>
      </c>
      <c r="I91" s="1">
        <v>88.0</v>
      </c>
      <c r="J91" s="1">
        <v>55.0</v>
      </c>
      <c r="K91" s="1">
        <v>0.0</v>
      </c>
      <c r="L91" s="1">
        <f t="shared" si="3"/>
        <v>9</v>
      </c>
      <c r="M91" s="1">
        <f t="shared" si="4"/>
        <v>134</v>
      </c>
      <c r="N91" s="1">
        <f t="shared" ref="N91:O91" si="99">SUM(Q91,V91)</f>
        <v>128</v>
      </c>
      <c r="O91" s="1">
        <f t="shared" si="99"/>
        <v>6</v>
      </c>
      <c r="P91" s="1" t="s">
        <v>47</v>
      </c>
      <c r="Q91" s="1">
        <v>44.0</v>
      </c>
      <c r="R91" s="1">
        <v>6.0</v>
      </c>
      <c r="S91" s="1">
        <v>4.0</v>
      </c>
      <c r="T91" s="1">
        <v>0.0</v>
      </c>
      <c r="U91" s="1">
        <v>1.0</v>
      </c>
      <c r="V91" s="1">
        <v>84.0</v>
      </c>
      <c r="W91" s="1">
        <v>0.0</v>
      </c>
      <c r="X91" s="1">
        <v>4.0</v>
      </c>
      <c r="Y91" s="1">
        <v>0.0</v>
      </c>
      <c r="Z91" s="1">
        <v>0.0</v>
      </c>
      <c r="AA91" s="1">
        <v>1.0</v>
      </c>
    </row>
    <row r="92" ht="15.75" customHeight="1">
      <c r="A92" s="1">
        <v>2.0</v>
      </c>
      <c r="B92" s="2">
        <v>41466.0</v>
      </c>
      <c r="C92" s="1">
        <v>28.0</v>
      </c>
      <c r="D92" s="1">
        <v>2013.0</v>
      </c>
      <c r="E92" s="1" t="s">
        <v>45</v>
      </c>
      <c r="F92" s="1" t="s">
        <v>46</v>
      </c>
      <c r="G92" s="1" t="s">
        <v>31</v>
      </c>
      <c r="H92" s="1">
        <f t="shared" si="88"/>
        <v>109</v>
      </c>
      <c r="I92" s="1">
        <v>55.0</v>
      </c>
      <c r="J92" s="1">
        <v>45.0</v>
      </c>
      <c r="K92" s="1">
        <v>9.0</v>
      </c>
      <c r="L92" s="1">
        <f t="shared" si="3"/>
        <v>11</v>
      </c>
      <c r="M92" s="1">
        <f t="shared" si="4"/>
        <v>93</v>
      </c>
      <c r="N92" s="1">
        <f t="shared" ref="N92:O92" si="100">SUM(Q92,V92)</f>
        <v>93</v>
      </c>
      <c r="O92" s="1">
        <f t="shared" si="100"/>
        <v>0</v>
      </c>
      <c r="P92" s="1" t="s">
        <v>30</v>
      </c>
      <c r="Q92" s="1">
        <v>38.0</v>
      </c>
      <c r="R92" s="1">
        <v>0.0</v>
      </c>
      <c r="S92" s="1">
        <v>7.0</v>
      </c>
      <c r="T92" s="1">
        <v>0.0</v>
      </c>
      <c r="U92" s="1">
        <v>0.0</v>
      </c>
      <c r="V92" s="1">
        <v>55.0</v>
      </c>
      <c r="W92" s="1">
        <v>0.0</v>
      </c>
      <c r="X92" s="1">
        <v>0.0</v>
      </c>
      <c r="Y92" s="1">
        <v>0.0</v>
      </c>
      <c r="Z92" s="1">
        <v>0.0</v>
      </c>
      <c r="AA92" s="1">
        <v>1.0</v>
      </c>
    </row>
    <row r="93" ht="15.75" customHeight="1">
      <c r="A93" s="1">
        <v>2.0</v>
      </c>
      <c r="B93" s="2">
        <v>41467.0</v>
      </c>
      <c r="C93" s="1">
        <v>28.0</v>
      </c>
      <c r="D93" s="1">
        <v>2013.0</v>
      </c>
      <c r="E93" s="1" t="s">
        <v>45</v>
      </c>
      <c r="F93" s="1" t="s">
        <v>46</v>
      </c>
      <c r="G93" s="1" t="s">
        <v>31</v>
      </c>
      <c r="H93" s="1">
        <f t="shared" si="88"/>
        <v>64</v>
      </c>
      <c r="I93" s="1">
        <v>30.0</v>
      </c>
      <c r="J93" s="1">
        <v>34.0</v>
      </c>
      <c r="K93" s="1">
        <v>0.0</v>
      </c>
      <c r="L93" s="1">
        <f t="shared" si="3"/>
        <v>18</v>
      </c>
      <c r="M93" s="1">
        <f t="shared" si="4"/>
        <v>46</v>
      </c>
      <c r="N93" s="1">
        <f t="shared" ref="N93:O93" si="101">SUM(Q93,V93)</f>
        <v>46</v>
      </c>
      <c r="O93" s="1">
        <f t="shared" si="101"/>
        <v>0</v>
      </c>
      <c r="P93" s="1" t="s">
        <v>30</v>
      </c>
      <c r="Q93" s="1">
        <v>16.0</v>
      </c>
      <c r="R93" s="1">
        <v>0.0</v>
      </c>
      <c r="S93" s="1">
        <v>18.0</v>
      </c>
      <c r="T93" s="1">
        <v>0.0</v>
      </c>
      <c r="U93" s="1">
        <v>0.0</v>
      </c>
      <c r="V93" s="1">
        <v>30.0</v>
      </c>
      <c r="W93" s="1">
        <v>0.0</v>
      </c>
      <c r="X93" s="1">
        <v>0.0</v>
      </c>
      <c r="Y93" s="1">
        <v>0.0</v>
      </c>
      <c r="Z93" s="1">
        <v>0.0</v>
      </c>
      <c r="AA93" s="1">
        <v>1.0</v>
      </c>
    </row>
    <row r="94" ht="15.75" customHeight="1">
      <c r="A94" s="1">
        <v>2.0</v>
      </c>
      <c r="B94" s="2">
        <v>41464.0</v>
      </c>
      <c r="C94" s="1">
        <v>28.0</v>
      </c>
      <c r="D94" s="1">
        <v>2013.0</v>
      </c>
      <c r="E94" s="1" t="s">
        <v>45</v>
      </c>
      <c r="F94" s="1" t="s">
        <v>48</v>
      </c>
      <c r="G94" s="1" t="s">
        <v>29</v>
      </c>
      <c r="H94" s="1">
        <f t="shared" si="88"/>
        <v>185</v>
      </c>
      <c r="I94" s="1">
        <v>84.0</v>
      </c>
      <c r="J94" s="1">
        <v>100.0</v>
      </c>
      <c r="K94" s="1">
        <v>1.0</v>
      </c>
      <c r="L94" s="1">
        <f t="shared" si="3"/>
        <v>8</v>
      </c>
      <c r="M94" s="1">
        <f t="shared" si="4"/>
        <v>175</v>
      </c>
      <c r="N94" s="1">
        <f t="shared" ref="N94:O94" si="102">SUM(Q94,V94)</f>
        <v>175</v>
      </c>
      <c r="O94" s="1">
        <f t="shared" si="102"/>
        <v>0</v>
      </c>
      <c r="P94" s="1" t="s">
        <v>30</v>
      </c>
      <c r="Q94" s="1">
        <v>92.0</v>
      </c>
      <c r="R94" s="1">
        <v>0.0</v>
      </c>
      <c r="S94" s="1">
        <v>8.0</v>
      </c>
      <c r="T94" s="1">
        <v>0.0</v>
      </c>
      <c r="U94" s="1">
        <v>0.0</v>
      </c>
      <c r="V94" s="1">
        <v>83.0</v>
      </c>
      <c r="W94" s="1">
        <v>0.0</v>
      </c>
      <c r="X94" s="1">
        <v>1.0</v>
      </c>
      <c r="Y94" s="1">
        <v>0.0</v>
      </c>
      <c r="Z94" s="1">
        <v>0.0</v>
      </c>
      <c r="AA94" s="1">
        <v>1.0</v>
      </c>
    </row>
    <row r="95" ht="15.75" customHeight="1">
      <c r="A95" s="1">
        <v>2.0</v>
      </c>
      <c r="B95" s="2">
        <v>41465.0</v>
      </c>
      <c r="C95" s="1">
        <v>28.0</v>
      </c>
      <c r="D95" s="1">
        <v>2013.0</v>
      </c>
      <c r="E95" s="1" t="s">
        <v>45</v>
      </c>
      <c r="F95" s="1" t="s">
        <v>48</v>
      </c>
      <c r="G95" s="1" t="s">
        <v>29</v>
      </c>
      <c r="H95" s="1">
        <f t="shared" si="88"/>
        <v>127</v>
      </c>
      <c r="I95" s="1">
        <v>55.0</v>
      </c>
      <c r="J95" s="1">
        <v>72.0</v>
      </c>
      <c r="K95" s="1">
        <v>0.0</v>
      </c>
      <c r="L95" s="1">
        <f t="shared" si="3"/>
        <v>7</v>
      </c>
      <c r="M95" s="1">
        <f t="shared" si="4"/>
        <v>121</v>
      </c>
      <c r="N95" s="1">
        <f t="shared" ref="N95:O95" si="103">SUM(Q95,V95)</f>
        <v>117</v>
      </c>
      <c r="O95" s="1">
        <f t="shared" si="103"/>
        <v>3</v>
      </c>
      <c r="P95" s="1" t="s">
        <v>30</v>
      </c>
      <c r="Q95" s="1">
        <v>62.0</v>
      </c>
      <c r="R95" s="1">
        <v>3.0</v>
      </c>
      <c r="S95" s="1">
        <v>6.0</v>
      </c>
      <c r="T95" s="1">
        <v>1.0</v>
      </c>
      <c r="U95" s="1">
        <v>0.0</v>
      </c>
      <c r="V95" s="1">
        <v>55.0</v>
      </c>
      <c r="W95" s="1">
        <v>0.0</v>
      </c>
      <c r="X95" s="1">
        <v>0.0</v>
      </c>
      <c r="Y95" s="1">
        <v>0.0</v>
      </c>
      <c r="Z95" s="1">
        <v>0.0</v>
      </c>
      <c r="AA95" s="1">
        <v>1.0</v>
      </c>
    </row>
    <row r="96" ht="15.75" customHeight="1">
      <c r="A96" s="1">
        <v>2.0</v>
      </c>
      <c r="B96" s="2">
        <v>41466.0</v>
      </c>
      <c r="C96" s="1">
        <v>28.0</v>
      </c>
      <c r="D96" s="1">
        <v>2013.0</v>
      </c>
      <c r="E96" s="1" t="s">
        <v>45</v>
      </c>
      <c r="F96" s="1" t="s">
        <v>48</v>
      </c>
      <c r="G96" s="1" t="s">
        <v>31</v>
      </c>
      <c r="H96" s="1">
        <f t="shared" si="88"/>
        <v>341</v>
      </c>
      <c r="I96" s="1">
        <v>158.0</v>
      </c>
      <c r="J96" s="1">
        <v>183.0</v>
      </c>
      <c r="K96" s="1">
        <v>0.0</v>
      </c>
      <c r="L96" s="1">
        <f t="shared" si="3"/>
        <v>13</v>
      </c>
      <c r="M96" s="1">
        <f t="shared" si="4"/>
        <v>324</v>
      </c>
      <c r="N96" s="1">
        <f t="shared" ref="N96:O96" si="104">SUM(Q96,V96)</f>
        <v>319</v>
      </c>
      <c r="O96" s="1">
        <f t="shared" si="104"/>
        <v>2</v>
      </c>
      <c r="P96" s="1" t="s">
        <v>30</v>
      </c>
      <c r="Q96" s="1">
        <v>166.0</v>
      </c>
      <c r="R96" s="1">
        <v>1.0</v>
      </c>
      <c r="S96" s="1">
        <v>13.0</v>
      </c>
      <c r="T96" s="1">
        <v>3.0</v>
      </c>
      <c r="U96" s="1">
        <v>0.0</v>
      </c>
      <c r="V96" s="1">
        <v>153.0</v>
      </c>
      <c r="W96" s="1">
        <v>1.0</v>
      </c>
      <c r="X96" s="1">
        <v>4.0</v>
      </c>
      <c r="Y96" s="1">
        <v>0.0</v>
      </c>
      <c r="Z96" s="1">
        <v>0.0</v>
      </c>
      <c r="AA96" s="1">
        <v>1.0</v>
      </c>
    </row>
    <row r="97" ht="15.75" customHeight="1">
      <c r="A97" s="1">
        <v>2.0</v>
      </c>
      <c r="B97" s="2">
        <v>41467.0</v>
      </c>
      <c r="C97" s="1">
        <v>28.0</v>
      </c>
      <c r="D97" s="1">
        <v>2013.0</v>
      </c>
      <c r="E97" s="1" t="s">
        <v>45</v>
      </c>
      <c r="F97" s="1" t="s">
        <v>48</v>
      </c>
      <c r="G97" s="1" t="s">
        <v>31</v>
      </c>
      <c r="H97" s="1">
        <f t="shared" si="88"/>
        <v>483</v>
      </c>
      <c r="I97" s="1">
        <v>184.0</v>
      </c>
      <c r="J97" s="1">
        <v>295.0</v>
      </c>
      <c r="K97" s="1">
        <v>4.0</v>
      </c>
      <c r="L97" s="1">
        <f t="shared" si="3"/>
        <v>76</v>
      </c>
      <c r="M97" s="1">
        <f t="shared" si="4"/>
        <v>401</v>
      </c>
      <c r="N97" s="1">
        <f t="shared" ref="N97:O97" si="105">SUM(Q97,V97)</f>
        <v>397</v>
      </c>
      <c r="O97" s="1">
        <f t="shared" si="105"/>
        <v>1</v>
      </c>
      <c r="P97" s="1" t="s">
        <v>47</v>
      </c>
      <c r="Q97" s="1">
        <v>217.0</v>
      </c>
      <c r="R97" s="1">
        <v>0.0</v>
      </c>
      <c r="S97" s="1">
        <v>72.0</v>
      </c>
      <c r="T97" s="1">
        <v>3.0</v>
      </c>
      <c r="U97" s="1">
        <v>3.0</v>
      </c>
      <c r="V97" s="1">
        <v>180.0</v>
      </c>
      <c r="W97" s="1">
        <v>1.0</v>
      </c>
      <c r="X97" s="1">
        <v>3.0</v>
      </c>
      <c r="Y97" s="1">
        <v>0.0</v>
      </c>
      <c r="Z97" s="1">
        <v>0.0</v>
      </c>
      <c r="AA97" s="1">
        <v>1.0</v>
      </c>
    </row>
    <row r="98" ht="15.75" customHeight="1">
      <c r="A98" s="1">
        <v>3.0</v>
      </c>
      <c r="B98" s="2">
        <v>41478.0</v>
      </c>
      <c r="C98" s="1">
        <v>30.0</v>
      </c>
      <c r="D98" s="1">
        <v>2013.0</v>
      </c>
      <c r="E98" s="1" t="s">
        <v>27</v>
      </c>
      <c r="F98" s="1" t="s">
        <v>28</v>
      </c>
      <c r="G98" s="1" t="s">
        <v>29</v>
      </c>
      <c r="H98" s="1">
        <f t="shared" si="88"/>
        <v>100</v>
      </c>
      <c r="I98" s="1">
        <v>19.0</v>
      </c>
      <c r="J98" s="1">
        <v>80.0</v>
      </c>
      <c r="K98" s="1">
        <v>1.0</v>
      </c>
      <c r="L98" s="1">
        <f t="shared" si="3"/>
        <v>7</v>
      </c>
      <c r="M98" s="1">
        <f t="shared" si="4"/>
        <v>95</v>
      </c>
      <c r="N98" s="1">
        <f t="shared" ref="N98:O98" si="106">SUM(Q98,V98)</f>
        <v>86</v>
      </c>
      <c r="O98" s="1">
        <f t="shared" si="106"/>
        <v>2</v>
      </c>
      <c r="P98" s="1" t="s">
        <v>30</v>
      </c>
      <c r="Q98" s="1">
        <v>67.0</v>
      </c>
      <c r="R98" s="1">
        <v>2.0</v>
      </c>
      <c r="S98" s="1">
        <v>4.0</v>
      </c>
      <c r="T98" s="1">
        <v>7.0</v>
      </c>
      <c r="U98" s="1">
        <v>0.0</v>
      </c>
      <c r="V98" s="1">
        <v>19.0</v>
      </c>
      <c r="W98" s="1">
        <v>0.0</v>
      </c>
      <c r="X98" s="1">
        <v>0.0</v>
      </c>
      <c r="Y98" s="1">
        <v>0.0</v>
      </c>
      <c r="Z98" s="1">
        <v>0.0</v>
      </c>
      <c r="AA98" s="1">
        <v>2.0</v>
      </c>
    </row>
    <row r="99" ht="15.75" customHeight="1">
      <c r="A99" s="1">
        <v>3.0</v>
      </c>
      <c r="B99" s="2">
        <v>41479.0</v>
      </c>
      <c r="C99" s="1">
        <v>30.0</v>
      </c>
      <c r="D99" s="1">
        <v>2013.0</v>
      </c>
      <c r="E99" s="1" t="s">
        <v>27</v>
      </c>
      <c r="F99" s="1" t="s">
        <v>28</v>
      </c>
      <c r="G99" s="1" t="s">
        <v>29</v>
      </c>
      <c r="H99" s="1">
        <f t="shared" si="88"/>
        <v>43</v>
      </c>
      <c r="I99" s="1">
        <v>5.0</v>
      </c>
      <c r="J99" s="1">
        <v>38.0</v>
      </c>
      <c r="K99" s="1">
        <v>0.0</v>
      </c>
      <c r="L99" s="1">
        <f t="shared" si="3"/>
        <v>3</v>
      </c>
      <c r="M99" s="1">
        <f t="shared" si="4"/>
        <v>39</v>
      </c>
      <c r="N99" s="1">
        <f t="shared" ref="N99:O99" si="107">SUM(Q99,V99)</f>
        <v>39</v>
      </c>
      <c r="O99" s="1">
        <f t="shared" si="107"/>
        <v>0</v>
      </c>
      <c r="P99" s="1" t="s">
        <v>52</v>
      </c>
      <c r="Q99" s="1">
        <v>34.0</v>
      </c>
      <c r="R99" s="1">
        <v>0.0</v>
      </c>
      <c r="S99" s="1">
        <v>3.0</v>
      </c>
      <c r="T99" s="1">
        <v>0.0</v>
      </c>
      <c r="U99" s="1">
        <v>1.0</v>
      </c>
      <c r="V99" s="1">
        <v>5.0</v>
      </c>
      <c r="W99" s="1">
        <v>0.0</v>
      </c>
      <c r="X99" s="1">
        <v>0.0</v>
      </c>
      <c r="Y99" s="1">
        <v>0.0</v>
      </c>
      <c r="Z99" s="1">
        <v>0.0</v>
      </c>
      <c r="AA99" s="1">
        <v>2.0</v>
      </c>
    </row>
    <row r="100" ht="15.75" customHeight="1">
      <c r="A100" s="1">
        <v>3.0</v>
      </c>
      <c r="B100" s="2">
        <v>41480.0</v>
      </c>
      <c r="C100" s="1">
        <v>30.0</v>
      </c>
      <c r="D100" s="1">
        <v>2013.0</v>
      </c>
      <c r="E100" s="1" t="s">
        <v>27</v>
      </c>
      <c r="F100" s="1" t="s">
        <v>28</v>
      </c>
      <c r="G100" s="1" t="s">
        <v>31</v>
      </c>
      <c r="H100" s="1">
        <f t="shared" si="88"/>
        <v>14</v>
      </c>
      <c r="I100" s="1">
        <v>2.0</v>
      </c>
      <c r="J100" s="1">
        <v>12.0</v>
      </c>
      <c r="K100" s="1">
        <v>0.0</v>
      </c>
      <c r="L100" s="1">
        <f t="shared" si="3"/>
        <v>1</v>
      </c>
      <c r="M100" s="1">
        <f t="shared" si="4"/>
        <v>13</v>
      </c>
      <c r="N100" s="1">
        <f t="shared" ref="N100:O100" si="108">SUM(Q100,V100)</f>
        <v>13</v>
      </c>
      <c r="O100" s="1">
        <f t="shared" si="108"/>
        <v>0</v>
      </c>
      <c r="P100" s="1" t="s">
        <v>30</v>
      </c>
      <c r="Q100" s="1">
        <v>11.0</v>
      </c>
      <c r="R100" s="1">
        <v>0.0</v>
      </c>
      <c r="S100" s="1">
        <v>1.0</v>
      </c>
      <c r="T100" s="1">
        <v>0.0</v>
      </c>
      <c r="U100" s="1">
        <v>0.0</v>
      </c>
      <c r="V100" s="1">
        <v>2.0</v>
      </c>
      <c r="W100" s="1">
        <v>0.0</v>
      </c>
      <c r="X100" s="1">
        <v>0.0</v>
      </c>
      <c r="Y100" s="1">
        <v>0.0</v>
      </c>
      <c r="Z100" s="1">
        <v>0.0</v>
      </c>
      <c r="AA100" s="1">
        <v>2.0</v>
      </c>
    </row>
    <row r="101" ht="15.75" customHeight="1">
      <c r="A101" s="1">
        <v>3.0</v>
      </c>
      <c r="B101" s="2">
        <v>41481.0</v>
      </c>
      <c r="C101" s="1">
        <v>30.0</v>
      </c>
      <c r="D101" s="1">
        <v>2013.0</v>
      </c>
      <c r="E101" s="1" t="s">
        <v>27</v>
      </c>
      <c r="F101" s="1" t="s">
        <v>28</v>
      </c>
      <c r="G101" s="1" t="s">
        <v>31</v>
      </c>
      <c r="H101" s="1">
        <f t="shared" si="88"/>
        <v>23</v>
      </c>
      <c r="I101" s="1">
        <v>6.0</v>
      </c>
      <c r="J101" s="1">
        <v>17.0</v>
      </c>
      <c r="K101" s="1">
        <v>0.0</v>
      </c>
      <c r="L101" s="1">
        <f t="shared" si="3"/>
        <v>10</v>
      </c>
      <c r="M101" s="1">
        <f t="shared" si="4"/>
        <v>13</v>
      </c>
      <c r="N101" s="1">
        <f t="shared" ref="N101:O101" si="109">SUM(Q101,V101)</f>
        <v>12</v>
      </c>
      <c r="O101" s="1">
        <f t="shared" si="109"/>
        <v>1</v>
      </c>
      <c r="P101" s="1" t="s">
        <v>30</v>
      </c>
      <c r="Q101" s="1">
        <v>6.0</v>
      </c>
      <c r="R101" s="1">
        <v>1.0</v>
      </c>
      <c r="S101" s="1">
        <v>10.0</v>
      </c>
      <c r="T101" s="1">
        <v>0.0</v>
      </c>
      <c r="U101" s="1">
        <v>0.0</v>
      </c>
      <c r="V101" s="1">
        <v>6.0</v>
      </c>
      <c r="W101" s="1">
        <v>0.0</v>
      </c>
      <c r="X101" s="1">
        <v>0.0</v>
      </c>
      <c r="Y101" s="1">
        <v>0.0</v>
      </c>
      <c r="Z101" s="1">
        <v>0.0</v>
      </c>
      <c r="AA101" s="1">
        <v>2.0</v>
      </c>
    </row>
    <row r="102" ht="15.75" customHeight="1">
      <c r="A102" s="1">
        <v>3.0</v>
      </c>
      <c r="B102" s="2">
        <v>41478.0</v>
      </c>
      <c r="C102" s="1">
        <v>30.0</v>
      </c>
      <c r="D102" s="1">
        <v>2013.0</v>
      </c>
      <c r="E102" s="1" t="s">
        <v>27</v>
      </c>
      <c r="F102" s="1" t="s">
        <v>33</v>
      </c>
      <c r="G102" s="1" t="s">
        <v>29</v>
      </c>
      <c r="H102" s="1">
        <f t="shared" si="88"/>
        <v>39</v>
      </c>
      <c r="I102" s="1">
        <v>18.0</v>
      </c>
      <c r="J102" s="1">
        <v>21.0</v>
      </c>
      <c r="K102" s="1">
        <v>0.0</v>
      </c>
      <c r="L102" s="1">
        <f t="shared" si="3"/>
        <v>5</v>
      </c>
      <c r="M102" s="1">
        <f t="shared" si="4"/>
        <v>34</v>
      </c>
      <c r="N102" s="1">
        <f t="shared" ref="N102:O102" si="110">SUM(Q102,V102)</f>
        <v>31</v>
      </c>
      <c r="O102" s="1">
        <f t="shared" si="110"/>
        <v>2</v>
      </c>
      <c r="P102" s="1" t="s">
        <v>30</v>
      </c>
      <c r="Q102" s="1">
        <v>13.0</v>
      </c>
      <c r="R102" s="1">
        <v>2.0</v>
      </c>
      <c r="S102" s="1">
        <v>5.0</v>
      </c>
      <c r="T102" s="1">
        <v>1.0</v>
      </c>
      <c r="U102" s="1">
        <v>0.0</v>
      </c>
      <c r="V102" s="1">
        <v>18.0</v>
      </c>
      <c r="W102" s="1">
        <v>0.0</v>
      </c>
      <c r="X102" s="1">
        <v>0.0</v>
      </c>
      <c r="Y102" s="1">
        <v>0.0</v>
      </c>
      <c r="Z102" s="1">
        <v>0.0</v>
      </c>
      <c r="AA102" s="1">
        <v>2.0</v>
      </c>
    </row>
    <row r="103" ht="15.75" customHeight="1">
      <c r="A103" s="1">
        <v>3.0</v>
      </c>
      <c r="B103" s="2">
        <v>41479.0</v>
      </c>
      <c r="C103" s="1">
        <v>30.0</v>
      </c>
      <c r="D103" s="1">
        <v>2013.0</v>
      </c>
      <c r="E103" s="1" t="s">
        <v>27</v>
      </c>
      <c r="F103" s="1" t="s">
        <v>33</v>
      </c>
      <c r="G103" s="1" t="s">
        <v>29</v>
      </c>
      <c r="H103" s="1">
        <f t="shared" si="88"/>
        <v>66</v>
      </c>
      <c r="I103" s="1">
        <v>26.0</v>
      </c>
      <c r="J103" s="1">
        <v>39.0</v>
      </c>
      <c r="K103" s="1">
        <v>1.0</v>
      </c>
      <c r="L103" s="1">
        <f t="shared" si="3"/>
        <v>12</v>
      </c>
      <c r="M103" s="1">
        <f t="shared" si="4"/>
        <v>52</v>
      </c>
      <c r="N103" s="1">
        <f t="shared" ref="N103:O103" si="111">SUM(Q103,V103)</f>
        <v>51</v>
      </c>
      <c r="O103" s="1">
        <f t="shared" si="111"/>
        <v>0</v>
      </c>
      <c r="P103" s="1" t="s">
        <v>30</v>
      </c>
      <c r="Q103" s="1">
        <v>26.0</v>
      </c>
      <c r="R103" s="1">
        <v>0.0</v>
      </c>
      <c r="S103" s="1">
        <v>12.0</v>
      </c>
      <c r="T103" s="1">
        <v>1.0</v>
      </c>
      <c r="U103" s="1">
        <v>0.0</v>
      </c>
      <c r="V103" s="1">
        <v>25.0</v>
      </c>
      <c r="W103" s="1">
        <v>0.0</v>
      </c>
      <c r="X103" s="1">
        <v>1.0</v>
      </c>
      <c r="Y103" s="1">
        <v>0.0</v>
      </c>
      <c r="Z103" s="1">
        <v>0.0</v>
      </c>
      <c r="AA103" s="1">
        <v>2.0</v>
      </c>
    </row>
    <row r="104" ht="15.75" customHeight="1">
      <c r="A104" s="1">
        <v>3.0</v>
      </c>
      <c r="B104" s="2">
        <v>41480.0</v>
      </c>
      <c r="C104" s="1">
        <v>30.0</v>
      </c>
      <c r="D104" s="1">
        <v>2013.0</v>
      </c>
      <c r="E104" s="1" t="s">
        <v>27</v>
      </c>
      <c r="F104" s="1" t="s">
        <v>33</v>
      </c>
      <c r="G104" s="1" t="s">
        <v>31</v>
      </c>
      <c r="H104" s="1">
        <f t="shared" si="88"/>
        <v>49</v>
      </c>
      <c r="I104" s="1">
        <v>26.0</v>
      </c>
      <c r="J104" s="1">
        <v>23.0</v>
      </c>
      <c r="K104" s="1">
        <v>0.0</v>
      </c>
      <c r="L104" s="1">
        <f t="shared" si="3"/>
        <v>3</v>
      </c>
      <c r="M104" s="1">
        <f t="shared" si="4"/>
        <v>47</v>
      </c>
      <c r="N104" s="1">
        <f t="shared" ref="N104:O104" si="112">SUM(Q104,V104)</f>
        <v>44</v>
      </c>
      <c r="O104" s="1">
        <f t="shared" si="112"/>
        <v>0</v>
      </c>
      <c r="P104" s="1" t="s">
        <v>30</v>
      </c>
      <c r="Q104" s="1">
        <v>18.0</v>
      </c>
      <c r="R104" s="1">
        <v>0.0</v>
      </c>
      <c r="S104" s="1">
        <v>2.0</v>
      </c>
      <c r="T104" s="1">
        <v>3.0</v>
      </c>
      <c r="U104" s="1">
        <v>0.0</v>
      </c>
      <c r="V104" s="1">
        <v>26.0</v>
      </c>
      <c r="W104" s="1">
        <v>0.0</v>
      </c>
      <c r="X104" s="1">
        <v>0.0</v>
      </c>
      <c r="Y104" s="1">
        <v>0.0</v>
      </c>
      <c r="Z104" s="1">
        <v>0.0</v>
      </c>
      <c r="AA104" s="1">
        <v>2.0</v>
      </c>
    </row>
    <row r="105" ht="15.75" customHeight="1">
      <c r="A105" s="1">
        <v>3.0</v>
      </c>
      <c r="B105" s="2">
        <v>41481.0</v>
      </c>
      <c r="C105" s="1">
        <v>30.0</v>
      </c>
      <c r="D105" s="1">
        <v>2013.0</v>
      </c>
      <c r="E105" s="1" t="s">
        <v>27</v>
      </c>
      <c r="F105" s="1" t="s">
        <v>33</v>
      </c>
      <c r="G105" s="1" t="s">
        <v>31</v>
      </c>
      <c r="H105" s="1">
        <f t="shared" si="88"/>
        <v>75</v>
      </c>
      <c r="I105" s="1">
        <v>29.0</v>
      </c>
      <c r="J105" s="1">
        <v>46.0</v>
      </c>
      <c r="K105" s="1">
        <v>0.0</v>
      </c>
      <c r="L105" s="1">
        <f t="shared" si="3"/>
        <v>7</v>
      </c>
      <c r="M105" s="1">
        <f t="shared" si="4"/>
        <v>67</v>
      </c>
      <c r="N105" s="1">
        <f t="shared" ref="N105:O105" si="113">SUM(Q105,V105)</f>
        <v>66</v>
      </c>
      <c r="O105" s="1">
        <f t="shared" si="113"/>
        <v>1</v>
      </c>
      <c r="P105" s="1" t="s">
        <v>30</v>
      </c>
      <c r="Q105" s="1">
        <v>38.0</v>
      </c>
      <c r="R105" s="1">
        <v>1.0</v>
      </c>
      <c r="S105" s="1">
        <v>7.0</v>
      </c>
      <c r="T105" s="1">
        <v>0.0</v>
      </c>
      <c r="U105" s="1">
        <v>0.0</v>
      </c>
      <c r="V105" s="1">
        <v>28.0</v>
      </c>
      <c r="W105" s="1">
        <v>0.0</v>
      </c>
      <c r="X105" s="1">
        <v>1.0</v>
      </c>
      <c r="Y105" s="1">
        <v>0.0</v>
      </c>
      <c r="Z105" s="1">
        <v>0.0</v>
      </c>
      <c r="AA105" s="1">
        <v>2.0</v>
      </c>
    </row>
    <row r="106" ht="15.75" customHeight="1">
      <c r="A106" s="1">
        <v>3.0</v>
      </c>
      <c r="B106" s="2">
        <v>41478.0</v>
      </c>
      <c r="C106" s="1">
        <v>30.0</v>
      </c>
      <c r="D106" s="1">
        <v>2013.0</v>
      </c>
      <c r="E106" s="1" t="s">
        <v>27</v>
      </c>
      <c r="F106" s="1" t="s">
        <v>34</v>
      </c>
      <c r="G106" s="1" t="s">
        <v>29</v>
      </c>
      <c r="H106" s="1">
        <f t="shared" si="88"/>
        <v>58</v>
      </c>
      <c r="I106" s="1">
        <v>33.0</v>
      </c>
      <c r="J106" s="1">
        <v>25.0</v>
      </c>
      <c r="K106" s="1">
        <v>0.0</v>
      </c>
      <c r="L106" s="1">
        <f t="shared" si="3"/>
        <v>3</v>
      </c>
      <c r="M106" s="1">
        <f t="shared" si="4"/>
        <v>56</v>
      </c>
      <c r="N106" s="1">
        <f t="shared" ref="N106:O106" si="114">SUM(Q106,V106)</f>
        <v>55</v>
      </c>
      <c r="O106" s="1">
        <f t="shared" si="114"/>
        <v>0</v>
      </c>
      <c r="P106" s="1" t="s">
        <v>30</v>
      </c>
      <c r="Q106" s="1">
        <v>22.0</v>
      </c>
      <c r="R106" s="1">
        <v>0.0</v>
      </c>
      <c r="S106" s="1">
        <v>2.0</v>
      </c>
      <c r="T106" s="1">
        <v>1.0</v>
      </c>
      <c r="U106" s="1">
        <v>0.0</v>
      </c>
      <c r="V106" s="1">
        <v>33.0</v>
      </c>
      <c r="W106" s="1">
        <v>0.0</v>
      </c>
      <c r="X106" s="1">
        <v>0.0</v>
      </c>
      <c r="Y106" s="1">
        <v>0.0</v>
      </c>
      <c r="Z106" s="1">
        <v>0.0</v>
      </c>
      <c r="AA106" s="1">
        <v>2.0</v>
      </c>
    </row>
    <row r="107" ht="15.75" customHeight="1">
      <c r="A107" s="1">
        <v>3.0</v>
      </c>
      <c r="B107" s="2">
        <v>41479.0</v>
      </c>
      <c r="C107" s="1">
        <v>30.0</v>
      </c>
      <c r="D107" s="1">
        <v>2013.0</v>
      </c>
      <c r="E107" s="1" t="s">
        <v>27</v>
      </c>
      <c r="F107" s="1" t="s">
        <v>34</v>
      </c>
      <c r="G107" s="1" t="s">
        <v>29</v>
      </c>
      <c r="H107" s="1">
        <f t="shared" si="88"/>
        <v>60</v>
      </c>
      <c r="I107" s="1">
        <v>29.0</v>
      </c>
      <c r="J107" s="1">
        <v>31.0</v>
      </c>
      <c r="K107" s="1">
        <v>0.0</v>
      </c>
      <c r="L107" s="1">
        <f t="shared" si="3"/>
        <v>0</v>
      </c>
      <c r="M107" s="1">
        <f t="shared" si="4"/>
        <v>60</v>
      </c>
      <c r="N107" s="1">
        <f t="shared" ref="N107:O107" si="115">SUM(Q107,V107)</f>
        <v>60</v>
      </c>
      <c r="O107" s="1">
        <f t="shared" si="115"/>
        <v>0</v>
      </c>
      <c r="P107" s="1" t="s">
        <v>30</v>
      </c>
      <c r="Q107" s="1">
        <v>31.0</v>
      </c>
      <c r="R107" s="1">
        <v>0.0</v>
      </c>
      <c r="S107" s="1">
        <v>0.0</v>
      </c>
      <c r="T107" s="1">
        <v>0.0</v>
      </c>
      <c r="U107" s="1">
        <v>0.0</v>
      </c>
      <c r="V107" s="1">
        <v>29.0</v>
      </c>
      <c r="W107" s="1">
        <v>0.0</v>
      </c>
      <c r="X107" s="1">
        <v>0.0</v>
      </c>
      <c r="Y107" s="1">
        <v>0.0</v>
      </c>
      <c r="Z107" s="1">
        <v>0.0</v>
      </c>
      <c r="AA107" s="1">
        <v>2.0</v>
      </c>
    </row>
    <row r="108" ht="15.75" customHeight="1">
      <c r="A108" s="1">
        <v>3.0</v>
      </c>
      <c r="B108" s="2">
        <v>41480.0</v>
      </c>
      <c r="C108" s="1">
        <v>30.0</v>
      </c>
      <c r="D108" s="1">
        <v>2013.0</v>
      </c>
      <c r="E108" s="1" t="s">
        <v>27</v>
      </c>
      <c r="F108" s="1" t="s">
        <v>34</v>
      </c>
      <c r="G108" s="1" t="s">
        <v>31</v>
      </c>
      <c r="H108" s="1">
        <f t="shared" si="88"/>
        <v>45</v>
      </c>
      <c r="I108" s="1">
        <v>13.0</v>
      </c>
      <c r="J108" s="1">
        <v>32.0</v>
      </c>
      <c r="K108" s="1">
        <v>0.0</v>
      </c>
      <c r="L108" s="1">
        <f t="shared" si="3"/>
        <v>2</v>
      </c>
      <c r="M108" s="1">
        <f t="shared" si="4"/>
        <v>43</v>
      </c>
      <c r="N108" s="1">
        <f t="shared" ref="N108:O108" si="116">SUM(Q108,V108)</f>
        <v>42</v>
      </c>
      <c r="O108" s="1">
        <f t="shared" si="116"/>
        <v>0</v>
      </c>
      <c r="P108" s="1" t="s">
        <v>30</v>
      </c>
      <c r="Q108" s="1">
        <v>29.0</v>
      </c>
      <c r="R108" s="1">
        <v>0.0</v>
      </c>
      <c r="S108" s="1">
        <v>2.0</v>
      </c>
      <c r="T108" s="1">
        <v>1.0</v>
      </c>
      <c r="U108" s="1">
        <v>0.0</v>
      </c>
      <c r="V108" s="1">
        <v>13.0</v>
      </c>
      <c r="W108" s="1">
        <v>0.0</v>
      </c>
      <c r="X108" s="1">
        <v>0.0</v>
      </c>
      <c r="Y108" s="1">
        <v>0.0</v>
      </c>
      <c r="Z108" s="1">
        <v>0.0</v>
      </c>
      <c r="AA108" s="1">
        <v>2.0</v>
      </c>
    </row>
    <row r="109" ht="15.75" customHeight="1">
      <c r="A109" s="1">
        <v>3.0</v>
      </c>
      <c r="B109" s="2">
        <v>41481.0</v>
      </c>
      <c r="C109" s="1">
        <v>30.0</v>
      </c>
      <c r="D109" s="1">
        <v>2013.0</v>
      </c>
      <c r="E109" s="1" t="s">
        <v>27</v>
      </c>
      <c r="F109" s="1" t="s">
        <v>34</v>
      </c>
      <c r="G109" s="1" t="s">
        <v>31</v>
      </c>
      <c r="H109" s="1">
        <f t="shared" si="88"/>
        <v>20</v>
      </c>
      <c r="I109" s="1">
        <v>6.0</v>
      </c>
      <c r="J109" s="1">
        <v>14.0</v>
      </c>
      <c r="K109" s="1">
        <v>0.0</v>
      </c>
      <c r="L109" s="1">
        <f t="shared" si="3"/>
        <v>3</v>
      </c>
      <c r="M109" s="1">
        <f t="shared" si="4"/>
        <v>17</v>
      </c>
      <c r="N109" s="1">
        <f t="shared" ref="N109:O109" si="117">SUM(Q109,V109)</f>
        <v>17</v>
      </c>
      <c r="O109" s="1">
        <f t="shared" si="117"/>
        <v>0</v>
      </c>
      <c r="P109" s="1" t="s">
        <v>30</v>
      </c>
      <c r="Q109" s="1">
        <v>11.0</v>
      </c>
      <c r="R109" s="1">
        <v>0.0</v>
      </c>
      <c r="S109" s="1">
        <v>3.0</v>
      </c>
      <c r="T109" s="1">
        <v>0.0</v>
      </c>
      <c r="U109" s="1">
        <v>0.0</v>
      </c>
      <c r="V109" s="1">
        <v>6.0</v>
      </c>
      <c r="W109" s="1">
        <v>0.0</v>
      </c>
      <c r="X109" s="1">
        <v>0.0</v>
      </c>
      <c r="Y109" s="1">
        <v>0.0</v>
      </c>
      <c r="Z109" s="1">
        <v>0.0</v>
      </c>
      <c r="AA109" s="1">
        <v>2.0</v>
      </c>
    </row>
    <row r="110" ht="15.75" customHeight="1">
      <c r="A110" s="1">
        <v>3.0</v>
      </c>
      <c r="B110" s="2">
        <v>41478.0</v>
      </c>
      <c r="C110" s="1">
        <v>30.0</v>
      </c>
      <c r="D110" s="1">
        <v>2013.0</v>
      </c>
      <c r="E110" s="1" t="s">
        <v>35</v>
      </c>
      <c r="F110" s="1" t="s">
        <v>36</v>
      </c>
      <c r="G110" s="1" t="s">
        <v>29</v>
      </c>
      <c r="H110" s="1">
        <f t="shared" si="88"/>
        <v>91</v>
      </c>
      <c r="I110" s="1">
        <v>23.0</v>
      </c>
      <c r="J110" s="1">
        <v>68.0</v>
      </c>
      <c r="K110" s="1">
        <v>0.0</v>
      </c>
      <c r="L110" s="1">
        <f t="shared" si="3"/>
        <v>5</v>
      </c>
      <c r="M110" s="1">
        <f t="shared" si="4"/>
        <v>85</v>
      </c>
      <c r="N110" s="1">
        <f t="shared" ref="N110:O110" si="118">SUM(Q110,V110)</f>
        <v>82</v>
      </c>
      <c r="O110" s="1">
        <f t="shared" si="118"/>
        <v>2</v>
      </c>
      <c r="P110" s="1" t="s">
        <v>30</v>
      </c>
      <c r="Q110" s="1">
        <v>60.0</v>
      </c>
      <c r="R110" s="1">
        <v>2.0</v>
      </c>
      <c r="S110" s="1">
        <v>5.0</v>
      </c>
      <c r="T110" s="1">
        <v>1.0</v>
      </c>
      <c r="U110" s="1">
        <v>0.0</v>
      </c>
      <c r="V110" s="1">
        <v>22.0</v>
      </c>
      <c r="W110" s="1">
        <v>0.0</v>
      </c>
      <c r="X110" s="1">
        <v>1.0</v>
      </c>
      <c r="Y110" s="1">
        <v>0.0</v>
      </c>
      <c r="Z110" s="1">
        <v>0.0</v>
      </c>
      <c r="AA110" s="1">
        <v>2.0</v>
      </c>
    </row>
    <row r="111" ht="15.75" customHeight="1">
      <c r="A111" s="1">
        <v>3.0</v>
      </c>
      <c r="B111" s="2">
        <v>41479.0</v>
      </c>
      <c r="C111" s="1">
        <v>30.0</v>
      </c>
      <c r="D111" s="1">
        <v>2013.0</v>
      </c>
      <c r="E111" s="1" t="s">
        <v>35</v>
      </c>
      <c r="F111" s="1" t="s">
        <v>36</v>
      </c>
      <c r="G111" s="1" t="s">
        <v>29</v>
      </c>
      <c r="H111" s="1">
        <f t="shared" si="88"/>
        <v>177</v>
      </c>
      <c r="I111" s="1">
        <v>44.0</v>
      </c>
      <c r="J111" s="1">
        <v>124.0</v>
      </c>
      <c r="K111" s="1">
        <v>9.0</v>
      </c>
      <c r="L111" s="1">
        <f t="shared" si="3"/>
        <v>13</v>
      </c>
      <c r="M111" s="1">
        <f t="shared" si="4"/>
        <v>148</v>
      </c>
      <c r="N111" s="1">
        <f t="shared" ref="N111:O111" si="119">SUM(Q111,V111)</f>
        <v>138</v>
      </c>
      <c r="O111" s="1">
        <f t="shared" si="119"/>
        <v>8</v>
      </c>
      <c r="P111" s="1" t="s">
        <v>49</v>
      </c>
      <c r="Q111" s="1">
        <v>101.0</v>
      </c>
      <c r="R111" s="1">
        <v>8.0</v>
      </c>
      <c r="S111" s="1">
        <v>12.0</v>
      </c>
      <c r="T111" s="1">
        <v>2.0</v>
      </c>
      <c r="U111" s="1">
        <v>1.0</v>
      </c>
      <c r="V111" s="1">
        <v>37.0</v>
      </c>
      <c r="W111" s="1">
        <v>0.0</v>
      </c>
      <c r="X111" s="1">
        <v>7.0</v>
      </c>
      <c r="Y111" s="1">
        <v>0.0</v>
      </c>
      <c r="Z111" s="1">
        <v>6.0</v>
      </c>
      <c r="AA111" s="1">
        <v>2.0</v>
      </c>
    </row>
    <row r="112" ht="15.75" customHeight="1">
      <c r="A112" s="1">
        <v>3.0</v>
      </c>
      <c r="B112" s="2">
        <v>41480.0</v>
      </c>
      <c r="C112" s="1">
        <v>30.0</v>
      </c>
      <c r="D112" s="1">
        <v>2013.0</v>
      </c>
      <c r="E112" s="1" t="s">
        <v>35</v>
      </c>
      <c r="F112" s="1" t="s">
        <v>36</v>
      </c>
      <c r="G112" s="1" t="s">
        <v>31</v>
      </c>
      <c r="H112" s="1">
        <f t="shared" si="88"/>
        <v>74</v>
      </c>
      <c r="I112" s="1">
        <v>49.0</v>
      </c>
      <c r="J112" s="1">
        <v>25.0</v>
      </c>
      <c r="K112" s="1">
        <v>0.0</v>
      </c>
      <c r="L112" s="1">
        <f t="shared" si="3"/>
        <v>10</v>
      </c>
      <c r="M112" s="1">
        <f t="shared" si="4"/>
        <v>71</v>
      </c>
      <c r="N112" s="1">
        <f t="shared" ref="N112:O112" si="120">SUM(Q112,V112)</f>
        <v>69</v>
      </c>
      <c r="O112" s="1">
        <f t="shared" si="120"/>
        <v>1</v>
      </c>
      <c r="P112" s="1" t="s">
        <v>30</v>
      </c>
      <c r="Q112" s="1">
        <v>20.0</v>
      </c>
      <c r="R112" s="1">
        <v>1.0</v>
      </c>
      <c r="S112" s="1">
        <v>3.0</v>
      </c>
      <c r="T112" s="1">
        <v>1.0</v>
      </c>
      <c r="U112" s="1">
        <v>0.0</v>
      </c>
      <c r="V112" s="1">
        <v>49.0</v>
      </c>
      <c r="W112" s="1">
        <v>0.0</v>
      </c>
      <c r="X112" s="1">
        <v>0.0</v>
      </c>
      <c r="Y112" s="1">
        <v>0.0</v>
      </c>
      <c r="Z112" s="1">
        <v>0.0</v>
      </c>
      <c r="AA112" s="1">
        <v>2.0</v>
      </c>
    </row>
    <row r="113" ht="15.75" customHeight="1">
      <c r="A113" s="1">
        <v>3.0</v>
      </c>
      <c r="B113" s="2">
        <v>41481.0</v>
      </c>
      <c r="C113" s="1">
        <v>30.0</v>
      </c>
      <c r="D113" s="1">
        <v>2013.0</v>
      </c>
      <c r="E113" s="1" t="s">
        <v>35</v>
      </c>
      <c r="F113" s="1" t="s">
        <v>36</v>
      </c>
      <c r="G113" s="1" t="s">
        <v>31</v>
      </c>
      <c r="H113" s="1">
        <f t="shared" si="88"/>
        <v>45</v>
      </c>
      <c r="I113" s="1">
        <v>17.0</v>
      </c>
      <c r="J113" s="1">
        <v>24.0</v>
      </c>
      <c r="K113" s="1">
        <v>4.0</v>
      </c>
      <c r="L113" s="1">
        <f t="shared" si="3"/>
        <v>10</v>
      </c>
      <c r="M113" s="1">
        <f t="shared" si="4"/>
        <v>31</v>
      </c>
      <c r="N113" s="1">
        <f t="shared" ref="N113:O113" si="121">SUM(Q113,V113)</f>
        <v>30</v>
      </c>
      <c r="O113" s="1">
        <f t="shared" si="121"/>
        <v>1</v>
      </c>
      <c r="P113" s="1" t="s">
        <v>30</v>
      </c>
      <c r="Q113" s="1">
        <v>13.0</v>
      </c>
      <c r="R113" s="1">
        <v>1.0</v>
      </c>
      <c r="S113" s="1">
        <v>10.0</v>
      </c>
      <c r="T113" s="1">
        <v>0.0</v>
      </c>
      <c r="U113" s="1">
        <v>0.0</v>
      </c>
      <c r="V113" s="1">
        <v>17.0</v>
      </c>
      <c r="W113" s="1">
        <v>0.0</v>
      </c>
      <c r="X113" s="1">
        <v>0.0</v>
      </c>
      <c r="Y113" s="1">
        <v>0.0</v>
      </c>
      <c r="Z113" s="1">
        <v>0.0</v>
      </c>
      <c r="AA113" s="1">
        <v>2.0</v>
      </c>
    </row>
    <row r="114" ht="15.75" customHeight="1">
      <c r="A114" s="1">
        <v>3.0</v>
      </c>
      <c r="B114" s="2">
        <v>41478.0</v>
      </c>
      <c r="C114" s="1">
        <v>30.0</v>
      </c>
      <c r="D114" s="1">
        <v>2013.0</v>
      </c>
      <c r="E114" s="1" t="s">
        <v>35</v>
      </c>
      <c r="F114" s="1" t="s">
        <v>37</v>
      </c>
      <c r="G114" s="1" t="s">
        <v>29</v>
      </c>
      <c r="H114" s="1">
        <f t="shared" si="88"/>
        <v>152</v>
      </c>
      <c r="I114" s="1">
        <v>56.0</v>
      </c>
      <c r="J114" s="1">
        <v>94.0</v>
      </c>
      <c r="K114" s="1">
        <v>2.0</v>
      </c>
      <c r="L114" s="1">
        <f t="shared" si="3"/>
        <v>0</v>
      </c>
      <c r="M114" s="1">
        <f t="shared" si="4"/>
        <v>150</v>
      </c>
      <c r="N114" s="1">
        <f t="shared" ref="N114:O114" si="122">SUM(Q114,V114)</f>
        <v>148</v>
      </c>
      <c r="O114" s="1">
        <f t="shared" si="122"/>
        <v>2</v>
      </c>
      <c r="P114" s="1" t="s">
        <v>30</v>
      </c>
      <c r="Q114" s="1">
        <v>92.0</v>
      </c>
      <c r="R114" s="1">
        <v>2.0</v>
      </c>
      <c r="S114" s="1">
        <v>0.0</v>
      </c>
      <c r="T114" s="1">
        <v>0.0</v>
      </c>
      <c r="U114" s="1">
        <v>0.0</v>
      </c>
      <c r="V114" s="1">
        <v>56.0</v>
      </c>
      <c r="W114" s="1">
        <v>0.0</v>
      </c>
      <c r="X114" s="1">
        <v>0.0</v>
      </c>
      <c r="Y114" s="1">
        <v>0.0</v>
      </c>
      <c r="Z114" s="1">
        <v>2.0</v>
      </c>
      <c r="AA114" s="1">
        <v>2.0</v>
      </c>
    </row>
    <row r="115" ht="15.75" customHeight="1">
      <c r="A115" s="1">
        <v>3.0</v>
      </c>
      <c r="B115" s="2">
        <v>41480.0</v>
      </c>
      <c r="C115" s="1">
        <v>30.0</v>
      </c>
      <c r="D115" s="1">
        <v>2013.0</v>
      </c>
      <c r="E115" s="1" t="s">
        <v>35</v>
      </c>
      <c r="F115" s="1" t="s">
        <v>37</v>
      </c>
      <c r="G115" s="1" t="s">
        <v>29</v>
      </c>
      <c r="H115" s="1">
        <f t="shared" si="88"/>
        <v>165</v>
      </c>
      <c r="I115" s="1">
        <v>85.0</v>
      </c>
      <c r="J115" s="1">
        <v>79.0</v>
      </c>
      <c r="K115" s="1">
        <v>1.0</v>
      </c>
      <c r="L115" s="1">
        <f t="shared" si="3"/>
        <v>0</v>
      </c>
      <c r="M115" s="1">
        <f t="shared" si="4"/>
        <v>164</v>
      </c>
      <c r="N115" s="1">
        <f t="shared" ref="N115:O115" si="123">SUM(Q115,V115)</f>
        <v>161</v>
      </c>
      <c r="O115" s="1">
        <f t="shared" si="123"/>
        <v>3</v>
      </c>
      <c r="P115" s="1" t="s">
        <v>30</v>
      </c>
      <c r="Q115" s="1">
        <v>76.0</v>
      </c>
      <c r="R115" s="1">
        <v>3.0</v>
      </c>
      <c r="S115" s="1">
        <v>0.0</v>
      </c>
      <c r="T115" s="1">
        <v>0.0</v>
      </c>
      <c r="U115" s="1">
        <v>0.0</v>
      </c>
      <c r="V115" s="1">
        <v>85.0</v>
      </c>
      <c r="W115" s="1">
        <v>0.0</v>
      </c>
      <c r="X115" s="1">
        <v>0.0</v>
      </c>
      <c r="Y115" s="1">
        <v>0.0</v>
      </c>
      <c r="Z115" s="1">
        <v>0.0</v>
      </c>
      <c r="AA115" s="1">
        <v>2.0</v>
      </c>
    </row>
    <row r="116" ht="15.75" customHeight="1">
      <c r="A116" s="1">
        <v>3.0</v>
      </c>
      <c r="B116" s="2">
        <v>41481.0</v>
      </c>
      <c r="C116" s="1">
        <v>30.0</v>
      </c>
      <c r="D116" s="1">
        <v>2013.0</v>
      </c>
      <c r="E116" s="1" t="s">
        <v>35</v>
      </c>
      <c r="F116" s="1" t="s">
        <v>37</v>
      </c>
      <c r="G116" s="1" t="s">
        <v>31</v>
      </c>
      <c r="H116" s="1">
        <f t="shared" si="88"/>
        <v>49</v>
      </c>
      <c r="I116" s="1">
        <v>18.0</v>
      </c>
      <c r="J116" s="1">
        <v>31.0</v>
      </c>
      <c r="K116" s="1">
        <v>0.0</v>
      </c>
      <c r="L116" s="1">
        <f t="shared" si="3"/>
        <v>2</v>
      </c>
      <c r="M116" s="1">
        <f t="shared" si="4"/>
        <v>46</v>
      </c>
      <c r="N116" s="1">
        <f t="shared" ref="N116:O116" si="124">SUM(Q116,V116)</f>
        <v>45</v>
      </c>
      <c r="O116" s="1">
        <f t="shared" si="124"/>
        <v>1</v>
      </c>
      <c r="P116" s="1" t="s">
        <v>30</v>
      </c>
      <c r="Q116" s="1">
        <v>29.0</v>
      </c>
      <c r="R116" s="1">
        <v>0.0</v>
      </c>
      <c r="S116" s="1">
        <v>2.0</v>
      </c>
      <c r="T116" s="1">
        <v>0.0</v>
      </c>
      <c r="U116" s="1">
        <v>0.0</v>
      </c>
      <c r="V116" s="1">
        <v>16.0</v>
      </c>
      <c r="W116" s="1">
        <v>1.0</v>
      </c>
      <c r="X116" s="1">
        <v>1.0</v>
      </c>
      <c r="Y116" s="1">
        <v>0.0</v>
      </c>
      <c r="Z116" s="1">
        <v>0.0</v>
      </c>
      <c r="AA116" s="1">
        <v>2.0</v>
      </c>
    </row>
    <row r="117" ht="15.75" customHeight="1">
      <c r="A117" s="1">
        <v>3.0</v>
      </c>
      <c r="B117" s="2">
        <v>41482.0</v>
      </c>
      <c r="C117" s="1">
        <v>30.0</v>
      </c>
      <c r="D117" s="1">
        <v>2013.0</v>
      </c>
      <c r="E117" s="1" t="s">
        <v>35</v>
      </c>
      <c r="F117" s="1" t="s">
        <v>37</v>
      </c>
      <c r="G117" s="1" t="s">
        <v>31</v>
      </c>
      <c r="H117" s="1">
        <f t="shared" si="88"/>
        <v>95</v>
      </c>
      <c r="I117" s="1">
        <v>38.0</v>
      </c>
      <c r="J117" s="1">
        <v>55.0</v>
      </c>
      <c r="K117" s="1">
        <v>2.0</v>
      </c>
      <c r="L117" s="1">
        <f t="shared" si="3"/>
        <v>3</v>
      </c>
      <c r="M117" s="1">
        <f t="shared" si="4"/>
        <v>91</v>
      </c>
      <c r="N117" s="1">
        <f t="shared" ref="N117:O117" si="125">SUM(Q117,V117)</f>
        <v>84</v>
      </c>
      <c r="O117" s="1">
        <f t="shared" si="125"/>
        <v>7</v>
      </c>
      <c r="P117" s="1" t="s">
        <v>30</v>
      </c>
      <c r="Q117" s="1">
        <v>46.0</v>
      </c>
      <c r="R117" s="1">
        <v>7.0</v>
      </c>
      <c r="S117" s="1">
        <v>2.0</v>
      </c>
      <c r="T117" s="1">
        <v>0.0</v>
      </c>
      <c r="U117" s="1">
        <v>0.0</v>
      </c>
      <c r="V117" s="1">
        <v>38.0</v>
      </c>
      <c r="W117" s="1">
        <v>0.0</v>
      </c>
      <c r="X117" s="1">
        <v>0.0</v>
      </c>
      <c r="Y117" s="1">
        <v>0.0</v>
      </c>
      <c r="Z117" s="1">
        <v>0.0</v>
      </c>
      <c r="AA117" s="1">
        <v>2.0</v>
      </c>
    </row>
    <row r="118" ht="15.75" customHeight="1">
      <c r="A118" s="1">
        <v>3.0</v>
      </c>
      <c r="B118" s="2">
        <v>41478.0</v>
      </c>
      <c r="C118" s="1">
        <v>30.0</v>
      </c>
      <c r="D118" s="1">
        <v>2013.0</v>
      </c>
      <c r="E118" s="1" t="s">
        <v>35</v>
      </c>
      <c r="F118" s="1" t="s">
        <v>38</v>
      </c>
      <c r="G118" s="1" t="s">
        <v>29</v>
      </c>
      <c r="H118" s="1">
        <f t="shared" si="88"/>
        <v>226</v>
      </c>
      <c r="I118" s="1">
        <v>57.0</v>
      </c>
      <c r="J118" s="1">
        <v>167.0</v>
      </c>
      <c r="K118" s="1">
        <v>2.0</v>
      </c>
      <c r="L118" s="1">
        <f t="shared" si="3"/>
        <v>10</v>
      </c>
      <c r="M118" s="1">
        <f t="shared" si="4"/>
        <v>214</v>
      </c>
      <c r="N118" s="1">
        <f t="shared" ref="N118:O118" si="126">SUM(Q118,V118)</f>
        <v>199</v>
      </c>
      <c r="O118" s="1">
        <f t="shared" si="126"/>
        <v>12</v>
      </c>
      <c r="P118" s="1" t="s">
        <v>30</v>
      </c>
      <c r="Q118" s="1">
        <v>142.0</v>
      </c>
      <c r="R118" s="1">
        <v>12.0</v>
      </c>
      <c r="S118" s="1">
        <v>10.0</v>
      </c>
      <c r="T118" s="1">
        <v>3.0</v>
      </c>
      <c r="U118" s="1">
        <v>0.0</v>
      </c>
      <c r="V118" s="1">
        <v>57.0</v>
      </c>
      <c r="W118" s="1">
        <v>0.0</v>
      </c>
      <c r="X118" s="1">
        <v>0.0</v>
      </c>
      <c r="Y118" s="1">
        <v>0.0</v>
      </c>
      <c r="Z118" s="1">
        <v>6.0</v>
      </c>
      <c r="AA118" s="1">
        <v>2.0</v>
      </c>
    </row>
    <row r="119" ht="15.75" customHeight="1">
      <c r="A119" s="1">
        <v>3.0</v>
      </c>
      <c r="B119" s="2">
        <v>41479.0</v>
      </c>
      <c r="C119" s="1">
        <v>30.0</v>
      </c>
      <c r="D119" s="1">
        <v>2013.0</v>
      </c>
      <c r="E119" s="1" t="s">
        <v>35</v>
      </c>
      <c r="F119" s="1" t="s">
        <v>38</v>
      </c>
      <c r="G119" s="1" t="s">
        <v>29</v>
      </c>
      <c r="H119" s="1">
        <f t="shared" si="88"/>
        <v>196</v>
      </c>
      <c r="I119" s="1">
        <v>67.0</v>
      </c>
      <c r="J119" s="1">
        <v>129.0</v>
      </c>
      <c r="K119" s="1">
        <v>0.0</v>
      </c>
      <c r="L119" s="1">
        <f t="shared" si="3"/>
        <v>24</v>
      </c>
      <c r="M119" s="1">
        <f t="shared" si="4"/>
        <v>171</v>
      </c>
      <c r="N119" s="1">
        <f t="shared" ref="N119:O119" si="127">SUM(Q119,V119)</f>
        <v>151</v>
      </c>
      <c r="O119" s="1">
        <f t="shared" si="127"/>
        <v>18</v>
      </c>
      <c r="P119" s="1" t="s">
        <v>47</v>
      </c>
      <c r="Q119" s="1">
        <v>84.0</v>
      </c>
      <c r="R119" s="1">
        <v>18.0</v>
      </c>
      <c r="S119" s="1">
        <v>24.0</v>
      </c>
      <c r="T119" s="1">
        <v>2.0</v>
      </c>
      <c r="U119" s="1">
        <v>1.0</v>
      </c>
      <c r="V119" s="1">
        <v>67.0</v>
      </c>
      <c r="W119" s="1">
        <v>0.0</v>
      </c>
      <c r="X119" s="1">
        <v>0.0</v>
      </c>
      <c r="Y119" s="1">
        <v>0.0</v>
      </c>
      <c r="Z119" s="1">
        <v>0.0</v>
      </c>
      <c r="AA119" s="1">
        <v>2.0</v>
      </c>
    </row>
    <row r="120" ht="15.75" customHeight="1">
      <c r="A120" s="1">
        <v>3.0</v>
      </c>
      <c r="B120" s="2">
        <v>41480.0</v>
      </c>
      <c r="C120" s="1">
        <v>30.0</v>
      </c>
      <c r="D120" s="1">
        <v>2013.0</v>
      </c>
      <c r="E120" s="1" t="s">
        <v>35</v>
      </c>
      <c r="F120" s="1" t="s">
        <v>38</v>
      </c>
      <c r="G120" s="1" t="s">
        <v>31</v>
      </c>
      <c r="H120" s="1">
        <f t="shared" si="88"/>
        <v>379</v>
      </c>
      <c r="I120" s="1">
        <v>208.0</v>
      </c>
      <c r="J120" s="1">
        <v>170.0</v>
      </c>
      <c r="K120" s="1">
        <v>1.0</v>
      </c>
      <c r="L120" s="1">
        <f t="shared" si="3"/>
        <v>6</v>
      </c>
      <c r="M120" s="1">
        <f t="shared" si="4"/>
        <v>370</v>
      </c>
      <c r="N120" s="1">
        <f t="shared" ref="N120:O120" si="128">SUM(Q120,V120)</f>
        <v>361</v>
      </c>
      <c r="O120" s="1">
        <f t="shared" si="128"/>
        <v>7</v>
      </c>
      <c r="P120" s="1" t="s">
        <v>30</v>
      </c>
      <c r="Q120" s="1">
        <v>155.0</v>
      </c>
      <c r="R120" s="1">
        <v>7.0</v>
      </c>
      <c r="S120" s="1">
        <v>6.0</v>
      </c>
      <c r="T120" s="1">
        <v>2.0</v>
      </c>
      <c r="U120" s="1">
        <v>0.0</v>
      </c>
      <c r="V120" s="1">
        <v>206.0</v>
      </c>
      <c r="W120" s="1">
        <v>0.0</v>
      </c>
      <c r="X120" s="1">
        <v>2.0</v>
      </c>
      <c r="Y120" s="1">
        <v>0.0</v>
      </c>
      <c r="Z120" s="1">
        <v>0.0</v>
      </c>
      <c r="AA120" s="1">
        <v>2.0</v>
      </c>
    </row>
    <row r="121" ht="15.75" customHeight="1">
      <c r="A121" s="1">
        <v>3.0</v>
      </c>
      <c r="B121" s="2">
        <v>41481.0</v>
      </c>
      <c r="C121" s="1">
        <v>30.0</v>
      </c>
      <c r="D121" s="1">
        <v>2013.0</v>
      </c>
      <c r="E121" s="1" t="s">
        <v>35</v>
      </c>
      <c r="F121" s="1" t="s">
        <v>38</v>
      </c>
      <c r="G121" s="1" t="s">
        <v>31</v>
      </c>
      <c r="H121" s="1">
        <f t="shared" si="88"/>
        <v>257</v>
      </c>
      <c r="I121" s="1">
        <v>138.0</v>
      </c>
      <c r="J121" s="1">
        <v>117.0</v>
      </c>
      <c r="K121" s="1">
        <v>2.0</v>
      </c>
      <c r="L121" s="1">
        <f t="shared" si="3"/>
        <v>6</v>
      </c>
      <c r="M121" s="1">
        <f t="shared" si="4"/>
        <v>247</v>
      </c>
      <c r="N121" s="1">
        <f t="shared" ref="N121:O121" si="129">SUM(Q121,V121)</f>
        <v>240</v>
      </c>
      <c r="O121" s="1">
        <f t="shared" si="129"/>
        <v>6</v>
      </c>
      <c r="P121" s="1" t="s">
        <v>30</v>
      </c>
      <c r="Q121" s="1">
        <v>106.0</v>
      </c>
      <c r="R121" s="1">
        <v>6.0</v>
      </c>
      <c r="S121" s="1">
        <v>4.0</v>
      </c>
      <c r="T121" s="1">
        <v>1.0</v>
      </c>
      <c r="U121" s="1">
        <v>0.0</v>
      </c>
      <c r="V121" s="1">
        <v>134.0</v>
      </c>
      <c r="W121" s="1">
        <v>0.0</v>
      </c>
      <c r="X121" s="1">
        <v>4.0</v>
      </c>
      <c r="Y121" s="1">
        <v>0.0</v>
      </c>
      <c r="Z121" s="1">
        <v>1.0</v>
      </c>
      <c r="AA121" s="1">
        <v>2.0</v>
      </c>
    </row>
    <row r="122" ht="15.75" customHeight="1">
      <c r="A122" s="1">
        <v>3.0</v>
      </c>
      <c r="B122" s="2">
        <v>41478.0</v>
      </c>
      <c r="C122" s="1">
        <v>30.0</v>
      </c>
      <c r="D122" s="1">
        <v>2013.0</v>
      </c>
      <c r="E122" s="1" t="s">
        <v>39</v>
      </c>
      <c r="F122" s="1" t="s">
        <v>40</v>
      </c>
      <c r="G122" s="1" t="s">
        <v>29</v>
      </c>
      <c r="H122" s="1">
        <f t="shared" si="88"/>
        <v>107</v>
      </c>
      <c r="I122" s="1">
        <v>16.0</v>
      </c>
      <c r="J122" s="1">
        <v>91.0</v>
      </c>
      <c r="K122" s="1">
        <v>0.0</v>
      </c>
      <c r="L122" s="1">
        <f t="shared" si="3"/>
        <v>4</v>
      </c>
      <c r="M122" s="1">
        <f t="shared" si="4"/>
        <v>108</v>
      </c>
      <c r="N122" s="1">
        <f t="shared" ref="N122:O122" si="130">SUM(Q122,V122)</f>
        <v>104</v>
      </c>
      <c r="O122" s="1">
        <f t="shared" si="130"/>
        <v>2</v>
      </c>
      <c r="P122" s="1" t="s">
        <v>30</v>
      </c>
      <c r="Q122" s="1">
        <v>88.0</v>
      </c>
      <c r="R122" s="1">
        <v>2.0</v>
      </c>
      <c r="S122" s="1">
        <v>0.0</v>
      </c>
      <c r="T122" s="1">
        <v>2.0</v>
      </c>
      <c r="U122" s="1">
        <v>0.0</v>
      </c>
      <c r="V122" s="1">
        <v>16.0</v>
      </c>
      <c r="W122" s="1">
        <v>0.0</v>
      </c>
      <c r="X122" s="1">
        <v>0.0</v>
      </c>
      <c r="Y122" s="1">
        <v>0.0</v>
      </c>
      <c r="Z122" s="1">
        <v>0.0</v>
      </c>
      <c r="AA122" s="1">
        <v>2.0</v>
      </c>
    </row>
    <row r="123" ht="15.75" customHeight="1">
      <c r="A123" s="1">
        <v>3.0</v>
      </c>
      <c r="B123" s="2">
        <v>41480.0</v>
      </c>
      <c r="C123" s="1">
        <v>30.0</v>
      </c>
      <c r="D123" s="1">
        <v>2013.0</v>
      </c>
      <c r="E123" s="1" t="s">
        <v>39</v>
      </c>
      <c r="F123" s="1" t="s">
        <v>40</v>
      </c>
      <c r="G123" s="1" t="s">
        <v>29</v>
      </c>
      <c r="H123" s="1">
        <f t="shared" si="88"/>
        <v>88</v>
      </c>
      <c r="I123" s="1">
        <v>19.0</v>
      </c>
      <c r="J123" s="1">
        <v>69.0</v>
      </c>
      <c r="K123" s="1">
        <v>0.0</v>
      </c>
      <c r="L123" s="1">
        <f t="shared" si="3"/>
        <v>2</v>
      </c>
      <c r="M123" s="1">
        <f t="shared" si="4"/>
        <v>86</v>
      </c>
      <c r="N123" s="1">
        <f t="shared" ref="N123:O123" si="131">SUM(Q123,V123)</f>
        <v>78</v>
      </c>
      <c r="O123" s="1">
        <f t="shared" si="131"/>
        <v>5</v>
      </c>
      <c r="P123" s="1" t="s">
        <v>30</v>
      </c>
      <c r="Q123" s="1">
        <v>59.0</v>
      </c>
      <c r="R123" s="1">
        <v>5.0</v>
      </c>
      <c r="S123" s="1">
        <v>2.0</v>
      </c>
      <c r="T123" s="1">
        <v>3.0</v>
      </c>
      <c r="U123" s="1">
        <v>0.0</v>
      </c>
      <c r="V123" s="1">
        <v>19.0</v>
      </c>
      <c r="W123" s="1">
        <v>0.0</v>
      </c>
      <c r="X123" s="1">
        <v>0.0</v>
      </c>
      <c r="Y123" s="1">
        <v>0.0</v>
      </c>
      <c r="Z123" s="1">
        <v>0.0</v>
      </c>
      <c r="AA123" s="1">
        <v>2.0</v>
      </c>
    </row>
    <row r="124" ht="15.75" customHeight="1">
      <c r="A124" s="1">
        <v>3.0</v>
      </c>
      <c r="B124" s="2">
        <v>41481.0</v>
      </c>
      <c r="C124" s="1">
        <v>30.0</v>
      </c>
      <c r="D124" s="1">
        <v>2013.0</v>
      </c>
      <c r="E124" s="1" t="s">
        <v>39</v>
      </c>
      <c r="F124" s="1" t="s">
        <v>40</v>
      </c>
      <c r="G124" s="1" t="s">
        <v>31</v>
      </c>
      <c r="H124" s="1">
        <f t="shared" si="88"/>
        <v>69</v>
      </c>
      <c r="I124" s="1">
        <v>27.0</v>
      </c>
      <c r="J124" s="1">
        <v>42.0</v>
      </c>
      <c r="K124" s="1">
        <v>0.0</v>
      </c>
      <c r="L124" s="1">
        <f t="shared" si="3"/>
        <v>1</v>
      </c>
      <c r="M124" s="1">
        <f t="shared" si="4"/>
        <v>66</v>
      </c>
      <c r="N124" s="1">
        <f t="shared" ref="N124:O124" si="132">SUM(Q124,V124)</f>
        <v>64</v>
      </c>
      <c r="O124" s="1">
        <f t="shared" si="132"/>
        <v>2</v>
      </c>
      <c r="P124" s="1" t="s">
        <v>30</v>
      </c>
      <c r="Q124" s="1">
        <v>39.0</v>
      </c>
      <c r="R124" s="1">
        <v>2.0</v>
      </c>
      <c r="S124" s="1">
        <v>1.0</v>
      </c>
      <c r="T124" s="1">
        <v>0.0</v>
      </c>
      <c r="U124" s="1">
        <v>0.0</v>
      </c>
      <c r="V124" s="1">
        <v>25.0</v>
      </c>
      <c r="W124" s="1">
        <v>0.0</v>
      </c>
      <c r="X124" s="1">
        <v>2.0</v>
      </c>
      <c r="Y124" s="1">
        <v>0.0</v>
      </c>
      <c r="Z124" s="1">
        <v>0.0</v>
      </c>
      <c r="AA124" s="1">
        <v>2.0</v>
      </c>
    </row>
    <row r="125" ht="15.75" customHeight="1">
      <c r="A125" s="1">
        <v>3.0</v>
      </c>
      <c r="B125" s="2">
        <v>41482.0</v>
      </c>
      <c r="C125" s="1">
        <v>30.0</v>
      </c>
      <c r="D125" s="1">
        <v>2013.0</v>
      </c>
      <c r="E125" s="1" t="s">
        <v>39</v>
      </c>
      <c r="F125" s="1" t="s">
        <v>40</v>
      </c>
      <c r="G125" s="1" t="s">
        <v>31</v>
      </c>
      <c r="H125" s="1">
        <f t="shared" si="88"/>
        <v>113</v>
      </c>
      <c r="I125" s="1">
        <v>25.0</v>
      </c>
      <c r="J125" s="1">
        <v>86.0</v>
      </c>
      <c r="K125" s="1">
        <v>2.0</v>
      </c>
      <c r="L125" s="1">
        <f t="shared" si="3"/>
        <v>18</v>
      </c>
      <c r="M125" s="1">
        <f t="shared" si="4"/>
        <v>95</v>
      </c>
      <c r="N125" s="1">
        <f t="shared" ref="N125:O125" si="133">SUM(Q125,V125)</f>
        <v>90</v>
      </c>
      <c r="O125" s="1">
        <f t="shared" si="133"/>
        <v>3</v>
      </c>
      <c r="P125" s="1" t="s">
        <v>30</v>
      </c>
      <c r="Q125" s="1">
        <v>65.0</v>
      </c>
      <c r="R125" s="1">
        <v>3.0</v>
      </c>
      <c r="S125" s="1">
        <v>16.0</v>
      </c>
      <c r="T125" s="1">
        <v>2.0</v>
      </c>
      <c r="U125" s="1">
        <v>0.0</v>
      </c>
      <c r="V125" s="1">
        <v>25.0</v>
      </c>
      <c r="W125" s="1">
        <v>0.0</v>
      </c>
      <c r="X125" s="1">
        <v>0.0</v>
      </c>
      <c r="Y125" s="1">
        <v>0.0</v>
      </c>
      <c r="Z125" s="1">
        <v>0.0</v>
      </c>
      <c r="AA125" s="1">
        <v>2.0</v>
      </c>
    </row>
    <row r="126" ht="15.75" customHeight="1">
      <c r="A126" s="1">
        <v>3.0</v>
      </c>
      <c r="B126" s="2">
        <v>41478.0</v>
      </c>
      <c r="C126" s="1">
        <v>30.0</v>
      </c>
      <c r="D126" s="1">
        <v>2013.0</v>
      </c>
      <c r="E126" s="1" t="s">
        <v>39</v>
      </c>
      <c r="F126" s="1" t="s">
        <v>41</v>
      </c>
      <c r="G126" s="1" t="s">
        <v>29</v>
      </c>
      <c r="H126" s="1">
        <f t="shared" si="88"/>
        <v>301</v>
      </c>
      <c r="I126" s="1">
        <v>65.0</v>
      </c>
      <c r="J126" s="1">
        <v>229.0</v>
      </c>
      <c r="K126" s="1">
        <v>7.0</v>
      </c>
      <c r="L126" s="1">
        <f t="shared" si="3"/>
        <v>9</v>
      </c>
      <c r="M126" s="1">
        <f t="shared" si="4"/>
        <v>283</v>
      </c>
      <c r="N126" s="1">
        <f t="shared" ref="N126:O126" si="134">SUM(Q126,V126)</f>
        <v>277</v>
      </c>
      <c r="O126" s="1">
        <f t="shared" si="134"/>
        <v>0</v>
      </c>
      <c r="P126" s="1" t="s">
        <v>30</v>
      </c>
      <c r="Q126" s="1">
        <v>213.0</v>
      </c>
      <c r="R126" s="1">
        <v>0.0</v>
      </c>
      <c r="S126" s="1">
        <v>9.0</v>
      </c>
      <c r="T126" s="1">
        <v>6.0</v>
      </c>
      <c r="U126" s="1">
        <v>0.0</v>
      </c>
      <c r="V126" s="1">
        <v>64.0</v>
      </c>
      <c r="W126" s="1">
        <v>0.0</v>
      </c>
      <c r="X126" s="1">
        <v>1.0</v>
      </c>
      <c r="Y126" s="1">
        <v>0.0</v>
      </c>
      <c r="Z126" s="1">
        <v>3.0</v>
      </c>
      <c r="AA126" s="1">
        <v>2.0</v>
      </c>
    </row>
    <row r="127" ht="15.75" customHeight="1">
      <c r="A127" s="1">
        <v>3.0</v>
      </c>
      <c r="B127" s="2">
        <v>41479.0</v>
      </c>
      <c r="C127" s="1">
        <v>30.0</v>
      </c>
      <c r="D127" s="1">
        <v>2013.0</v>
      </c>
      <c r="E127" s="1" t="s">
        <v>39</v>
      </c>
      <c r="F127" s="1" t="s">
        <v>41</v>
      </c>
      <c r="G127" s="1" t="s">
        <v>29</v>
      </c>
      <c r="H127" s="1" t="s">
        <v>30</v>
      </c>
      <c r="I127" s="1" t="s">
        <v>30</v>
      </c>
      <c r="J127" s="1" t="s">
        <v>30</v>
      </c>
      <c r="K127" s="1" t="s">
        <v>30</v>
      </c>
      <c r="L127" s="1">
        <f t="shared" si="3"/>
        <v>1</v>
      </c>
      <c r="M127" s="1">
        <f t="shared" si="4"/>
        <v>0</v>
      </c>
      <c r="N127" s="1">
        <f t="shared" ref="N127:O127" si="135">SUM(Q127,V127)</f>
        <v>0</v>
      </c>
      <c r="O127" s="1">
        <f t="shared" si="135"/>
        <v>0</v>
      </c>
      <c r="P127" s="1" t="s">
        <v>30</v>
      </c>
      <c r="Q127" s="1" t="s">
        <v>30</v>
      </c>
      <c r="R127" s="1" t="s">
        <v>30</v>
      </c>
      <c r="S127" s="1" t="s">
        <v>30</v>
      </c>
      <c r="T127" s="1" t="s">
        <v>30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30</v>
      </c>
      <c r="AA127" s="1">
        <v>2.0</v>
      </c>
    </row>
    <row r="128" ht="15.75" customHeight="1">
      <c r="A128" s="1">
        <v>3.0</v>
      </c>
      <c r="B128" s="2">
        <v>41480.0</v>
      </c>
      <c r="C128" s="1">
        <v>30.0</v>
      </c>
      <c r="D128" s="1">
        <v>2013.0</v>
      </c>
      <c r="E128" s="1" t="s">
        <v>39</v>
      </c>
      <c r="F128" s="1" t="s">
        <v>41</v>
      </c>
      <c r="G128" s="1" t="s">
        <v>31</v>
      </c>
      <c r="H128" s="1">
        <f t="shared" ref="H128:H174" si="137">SUM(I128:K128)</f>
        <v>257</v>
      </c>
      <c r="I128" s="1">
        <v>116.0</v>
      </c>
      <c r="J128" s="1">
        <v>140.0</v>
      </c>
      <c r="K128" s="1">
        <v>1.0</v>
      </c>
      <c r="L128" s="1">
        <f t="shared" si="3"/>
        <v>4</v>
      </c>
      <c r="M128" s="1">
        <f t="shared" si="4"/>
        <v>247</v>
      </c>
      <c r="N128" s="1">
        <f t="shared" ref="N128:O128" si="136">SUM(Q128,V128)</f>
        <v>234</v>
      </c>
      <c r="O128" s="1">
        <f t="shared" si="136"/>
        <v>11</v>
      </c>
      <c r="P128" s="1" t="s">
        <v>47</v>
      </c>
      <c r="Q128" s="1">
        <v>120.0</v>
      </c>
      <c r="R128" s="1">
        <v>11.0</v>
      </c>
      <c r="S128" s="1">
        <v>4.0</v>
      </c>
      <c r="T128" s="1">
        <v>2.0</v>
      </c>
      <c r="U128" s="1">
        <v>3.0</v>
      </c>
      <c r="V128" s="1">
        <v>114.0</v>
      </c>
      <c r="W128" s="1">
        <v>0.0</v>
      </c>
      <c r="X128" s="1">
        <v>2.0</v>
      </c>
      <c r="Y128" s="1">
        <v>0.0</v>
      </c>
      <c r="Z128" s="1">
        <v>0.0</v>
      </c>
      <c r="AA128" s="1">
        <v>2.0</v>
      </c>
    </row>
    <row r="129" ht="15.75" customHeight="1">
      <c r="A129" s="1">
        <v>3.0</v>
      </c>
      <c r="B129" s="2">
        <v>41481.0</v>
      </c>
      <c r="C129" s="1">
        <v>30.0</v>
      </c>
      <c r="D129" s="1">
        <v>2013.0</v>
      </c>
      <c r="E129" s="1" t="s">
        <v>39</v>
      </c>
      <c r="F129" s="1" t="s">
        <v>41</v>
      </c>
      <c r="G129" s="1" t="s">
        <v>31</v>
      </c>
      <c r="H129" s="1">
        <f t="shared" si="137"/>
        <v>87</v>
      </c>
      <c r="I129" s="1">
        <v>30.0</v>
      </c>
      <c r="J129" s="1">
        <v>57.0</v>
      </c>
      <c r="K129" s="1">
        <v>0.0</v>
      </c>
      <c r="L129" s="1">
        <f t="shared" si="3"/>
        <v>6</v>
      </c>
      <c r="M129" s="1">
        <f t="shared" si="4"/>
        <v>78</v>
      </c>
      <c r="N129" s="1">
        <f t="shared" ref="N129:O129" si="138">SUM(Q129,V129)</f>
        <v>68</v>
      </c>
      <c r="O129" s="1">
        <f t="shared" si="138"/>
        <v>6</v>
      </c>
      <c r="P129" s="1" t="s">
        <v>47</v>
      </c>
      <c r="Q129" s="1">
        <v>43.0</v>
      </c>
      <c r="R129" s="1">
        <v>6.0</v>
      </c>
      <c r="S129" s="1">
        <v>4.0</v>
      </c>
      <c r="T129" s="1">
        <v>2.0</v>
      </c>
      <c r="U129" s="1">
        <v>2.0</v>
      </c>
      <c r="V129" s="1">
        <v>25.0</v>
      </c>
      <c r="W129" s="1">
        <v>0.0</v>
      </c>
      <c r="X129" s="1">
        <v>3.0</v>
      </c>
      <c r="Y129" s="1">
        <v>2.0</v>
      </c>
      <c r="Z129" s="1">
        <v>0.0</v>
      </c>
      <c r="AA129" s="1">
        <v>2.0</v>
      </c>
    </row>
    <row r="130" ht="15.75" customHeight="1">
      <c r="A130" s="1">
        <v>3.0</v>
      </c>
      <c r="B130" s="2">
        <v>41478.0</v>
      </c>
      <c r="C130" s="1">
        <v>30.0</v>
      </c>
      <c r="D130" s="1">
        <v>2013.0</v>
      </c>
      <c r="E130" s="1" t="s">
        <v>39</v>
      </c>
      <c r="F130" s="1" t="s">
        <v>42</v>
      </c>
      <c r="G130" s="1" t="s">
        <v>29</v>
      </c>
      <c r="H130" s="1">
        <f t="shared" si="137"/>
        <v>23</v>
      </c>
      <c r="I130" s="1">
        <v>7.0</v>
      </c>
      <c r="J130" s="1">
        <v>16.0</v>
      </c>
      <c r="K130" s="1">
        <v>0.0</v>
      </c>
      <c r="L130" s="1">
        <f t="shared" si="3"/>
        <v>5</v>
      </c>
      <c r="M130" s="1">
        <f t="shared" si="4"/>
        <v>21</v>
      </c>
      <c r="N130" s="1">
        <f t="shared" ref="N130:O130" si="139">SUM(Q130,V130)</f>
        <v>19</v>
      </c>
      <c r="O130" s="1">
        <f t="shared" si="139"/>
        <v>1</v>
      </c>
      <c r="P130" s="1" t="s">
        <v>30</v>
      </c>
      <c r="Q130" s="1">
        <v>12.0</v>
      </c>
      <c r="R130" s="1">
        <v>1.0</v>
      </c>
      <c r="S130" s="1">
        <v>2.0</v>
      </c>
      <c r="T130" s="1">
        <v>1.0</v>
      </c>
      <c r="U130" s="1">
        <v>0.0</v>
      </c>
      <c r="V130" s="1">
        <v>7.0</v>
      </c>
      <c r="W130" s="1">
        <v>0.0</v>
      </c>
      <c r="X130" s="1">
        <v>0.0</v>
      </c>
      <c r="Y130" s="1">
        <v>0.0</v>
      </c>
      <c r="Z130" s="1">
        <v>0.0</v>
      </c>
      <c r="AA130" s="1">
        <v>2.0</v>
      </c>
    </row>
    <row r="131" ht="15.75" customHeight="1">
      <c r="A131" s="1">
        <v>3.0</v>
      </c>
      <c r="B131" s="2">
        <v>41479.0</v>
      </c>
      <c r="C131" s="1">
        <v>30.0</v>
      </c>
      <c r="D131" s="1">
        <v>2013.0</v>
      </c>
      <c r="E131" s="1" t="s">
        <v>39</v>
      </c>
      <c r="F131" s="1" t="s">
        <v>42</v>
      </c>
      <c r="G131" s="1" t="s">
        <v>29</v>
      </c>
      <c r="H131" s="1">
        <f t="shared" si="137"/>
        <v>14</v>
      </c>
      <c r="I131" s="1">
        <v>7.0</v>
      </c>
      <c r="J131" s="1">
        <v>5.0</v>
      </c>
      <c r="K131" s="1">
        <v>2.0</v>
      </c>
      <c r="L131" s="1">
        <f t="shared" si="3"/>
        <v>0</v>
      </c>
      <c r="M131" s="1">
        <f t="shared" si="4"/>
        <v>12</v>
      </c>
      <c r="N131" s="1">
        <f t="shared" ref="N131:O131" si="140">SUM(Q131,V131)</f>
        <v>12</v>
      </c>
      <c r="O131" s="1">
        <f t="shared" si="140"/>
        <v>0</v>
      </c>
      <c r="P131" s="1" t="s">
        <v>30</v>
      </c>
      <c r="Q131" s="1">
        <v>5.0</v>
      </c>
      <c r="R131" s="1">
        <v>0.0</v>
      </c>
      <c r="S131" s="1">
        <v>0.0</v>
      </c>
      <c r="T131" s="1">
        <v>0.0</v>
      </c>
      <c r="U131" s="1">
        <v>0.0</v>
      </c>
      <c r="V131" s="1">
        <v>7.0</v>
      </c>
      <c r="W131" s="1">
        <v>0.0</v>
      </c>
      <c r="X131" s="1">
        <v>0.0</v>
      </c>
      <c r="Y131" s="1">
        <v>0.0</v>
      </c>
      <c r="Z131" s="1">
        <v>0.0</v>
      </c>
      <c r="AA131" s="1">
        <v>2.0</v>
      </c>
    </row>
    <row r="132" ht="15.75" customHeight="1">
      <c r="A132" s="1">
        <v>3.0</v>
      </c>
      <c r="B132" s="2">
        <v>41480.0</v>
      </c>
      <c r="C132" s="1">
        <v>30.0</v>
      </c>
      <c r="D132" s="1">
        <v>2013.0</v>
      </c>
      <c r="E132" s="1" t="s">
        <v>39</v>
      </c>
      <c r="F132" s="1" t="s">
        <v>42</v>
      </c>
      <c r="G132" s="1" t="s">
        <v>31</v>
      </c>
      <c r="H132" s="1">
        <f t="shared" si="137"/>
        <v>77</v>
      </c>
      <c r="I132" s="1">
        <v>29.0</v>
      </c>
      <c r="J132" s="1">
        <v>45.0</v>
      </c>
      <c r="K132" s="1">
        <v>3.0</v>
      </c>
      <c r="L132" s="1">
        <f t="shared" si="3"/>
        <v>0</v>
      </c>
      <c r="M132" s="1">
        <f t="shared" si="4"/>
        <v>74</v>
      </c>
      <c r="N132" s="1">
        <f t="shared" ref="N132:O132" si="141">SUM(Q132,V132)</f>
        <v>56</v>
      </c>
      <c r="O132" s="1">
        <f t="shared" si="141"/>
        <v>17</v>
      </c>
      <c r="P132" s="1" t="s">
        <v>30</v>
      </c>
      <c r="Q132" s="1">
        <v>27.0</v>
      </c>
      <c r="R132" s="1">
        <v>17.0</v>
      </c>
      <c r="S132" s="1">
        <v>0.0</v>
      </c>
      <c r="T132" s="1">
        <v>1.0</v>
      </c>
      <c r="U132" s="1">
        <v>0.0</v>
      </c>
      <c r="V132" s="1">
        <v>29.0</v>
      </c>
      <c r="W132" s="1">
        <v>0.0</v>
      </c>
      <c r="X132" s="1">
        <v>0.0</v>
      </c>
      <c r="Y132" s="1">
        <v>0.0</v>
      </c>
      <c r="Z132" s="1">
        <v>0.0</v>
      </c>
      <c r="AA132" s="1">
        <v>2.0</v>
      </c>
    </row>
    <row r="133" ht="15.75" customHeight="1">
      <c r="A133" s="1">
        <v>3.0</v>
      </c>
      <c r="B133" s="2">
        <v>41481.0</v>
      </c>
      <c r="C133" s="1">
        <v>30.0</v>
      </c>
      <c r="D133" s="1">
        <v>2013.0</v>
      </c>
      <c r="E133" s="1" t="s">
        <v>39</v>
      </c>
      <c r="F133" s="1" t="s">
        <v>42</v>
      </c>
      <c r="G133" s="1" t="s">
        <v>31</v>
      </c>
      <c r="H133" s="1">
        <f t="shared" si="137"/>
        <v>35</v>
      </c>
      <c r="I133" s="1">
        <v>6.0</v>
      </c>
      <c r="J133" s="1">
        <v>23.0</v>
      </c>
      <c r="K133" s="1">
        <v>6.0</v>
      </c>
      <c r="L133" s="1">
        <f t="shared" si="3"/>
        <v>5</v>
      </c>
      <c r="M133" s="1">
        <f t="shared" si="4"/>
        <v>24</v>
      </c>
      <c r="N133" s="1">
        <f t="shared" ref="N133:O133" si="142">SUM(Q133,V133)</f>
        <v>20</v>
      </c>
      <c r="O133" s="1">
        <f t="shared" si="142"/>
        <v>2</v>
      </c>
      <c r="P133" s="1" t="s">
        <v>30</v>
      </c>
      <c r="Q133" s="1">
        <v>14.0</v>
      </c>
      <c r="R133" s="1">
        <v>2.0</v>
      </c>
      <c r="S133" s="1">
        <v>5.0</v>
      </c>
      <c r="T133" s="1">
        <v>2.0</v>
      </c>
      <c r="U133" s="1">
        <v>0.0</v>
      </c>
      <c r="V133" s="1">
        <v>6.0</v>
      </c>
      <c r="W133" s="1">
        <v>0.0</v>
      </c>
      <c r="X133" s="1">
        <v>0.0</v>
      </c>
      <c r="Y133" s="1">
        <v>0.0</v>
      </c>
      <c r="Z133" s="1">
        <v>0.0</v>
      </c>
      <c r="AA133" s="1">
        <v>2.0</v>
      </c>
    </row>
    <row r="134" ht="15.75" customHeight="1">
      <c r="A134" s="1">
        <v>3.0</v>
      </c>
      <c r="B134" s="2">
        <v>41478.0</v>
      </c>
      <c r="C134" s="1">
        <v>30.0</v>
      </c>
      <c r="D134" s="1">
        <v>2013.0</v>
      </c>
      <c r="E134" s="1" t="s">
        <v>43</v>
      </c>
      <c r="F134" s="1" t="s">
        <v>44</v>
      </c>
      <c r="G134" s="1" t="s">
        <v>29</v>
      </c>
      <c r="H134" s="1">
        <f t="shared" si="137"/>
        <v>83</v>
      </c>
      <c r="I134" s="1">
        <v>35.0</v>
      </c>
      <c r="J134" s="1">
        <v>48.0</v>
      </c>
      <c r="K134" s="1">
        <v>0.0</v>
      </c>
      <c r="L134" s="1">
        <f t="shared" si="3"/>
        <v>0</v>
      </c>
      <c r="M134" s="1">
        <f t="shared" si="4"/>
        <v>83</v>
      </c>
      <c r="N134" s="1">
        <f t="shared" ref="N134:O134" si="143">SUM(Q134,V134)</f>
        <v>81</v>
      </c>
      <c r="O134" s="1">
        <f t="shared" si="143"/>
        <v>1</v>
      </c>
      <c r="P134" s="1" t="s">
        <v>30</v>
      </c>
      <c r="Q134" s="1">
        <v>46.0</v>
      </c>
      <c r="R134" s="1">
        <v>1.0</v>
      </c>
      <c r="S134" s="1">
        <v>0.0</v>
      </c>
      <c r="T134" s="1">
        <v>1.0</v>
      </c>
      <c r="U134" s="1">
        <v>0.0</v>
      </c>
      <c r="V134" s="1">
        <v>35.0</v>
      </c>
      <c r="W134" s="1">
        <v>0.0</v>
      </c>
      <c r="X134" s="1">
        <v>0.0</v>
      </c>
      <c r="Y134" s="1">
        <v>0.0</v>
      </c>
      <c r="Z134" s="1">
        <v>0.0</v>
      </c>
      <c r="AA134" s="1">
        <v>2.0</v>
      </c>
    </row>
    <row r="135" ht="15.75" customHeight="1">
      <c r="A135" s="1">
        <v>3.0</v>
      </c>
      <c r="B135" s="2">
        <v>41480.0</v>
      </c>
      <c r="C135" s="1">
        <v>30.0</v>
      </c>
      <c r="D135" s="1">
        <v>2013.0</v>
      </c>
      <c r="E135" s="1" t="s">
        <v>43</v>
      </c>
      <c r="F135" s="1" t="s">
        <v>44</v>
      </c>
      <c r="G135" s="1" t="s">
        <v>29</v>
      </c>
      <c r="H135" s="1">
        <f t="shared" si="137"/>
        <v>118</v>
      </c>
      <c r="I135" s="1">
        <v>57.0</v>
      </c>
      <c r="J135" s="1">
        <v>61.0</v>
      </c>
      <c r="K135" s="1">
        <v>0.0</v>
      </c>
      <c r="L135" s="1">
        <f t="shared" si="3"/>
        <v>3</v>
      </c>
      <c r="M135" s="1">
        <f t="shared" si="4"/>
        <v>114</v>
      </c>
      <c r="N135" s="1">
        <f t="shared" ref="N135:O135" si="144">SUM(Q135,V135)</f>
        <v>111</v>
      </c>
      <c r="O135" s="1">
        <f t="shared" si="144"/>
        <v>3</v>
      </c>
      <c r="P135" s="1" t="s">
        <v>52</v>
      </c>
      <c r="Q135" s="1">
        <v>54.0</v>
      </c>
      <c r="R135" s="1">
        <v>3.0</v>
      </c>
      <c r="S135" s="1">
        <v>3.0</v>
      </c>
      <c r="T135" s="1">
        <v>0.0</v>
      </c>
      <c r="U135" s="1">
        <v>1.0</v>
      </c>
      <c r="V135" s="1">
        <v>57.0</v>
      </c>
      <c r="W135" s="1">
        <v>0.0</v>
      </c>
      <c r="X135" s="1">
        <v>0.0</v>
      </c>
      <c r="Y135" s="1">
        <v>0.0</v>
      </c>
      <c r="Z135" s="1">
        <v>0.0</v>
      </c>
      <c r="AA135" s="1">
        <v>2.0</v>
      </c>
    </row>
    <row r="136" ht="15.75" customHeight="1">
      <c r="A136" s="1">
        <v>3.0</v>
      </c>
      <c r="B136" s="2">
        <v>41481.0</v>
      </c>
      <c r="C136" s="1">
        <v>30.0</v>
      </c>
      <c r="D136" s="1">
        <v>2013.0</v>
      </c>
      <c r="E136" s="1" t="s">
        <v>43</v>
      </c>
      <c r="F136" s="1" t="s">
        <v>44</v>
      </c>
      <c r="G136" s="1" t="s">
        <v>31</v>
      </c>
      <c r="H136" s="1">
        <f t="shared" si="137"/>
        <v>332</v>
      </c>
      <c r="I136" s="1">
        <v>135.0</v>
      </c>
      <c r="J136" s="1">
        <v>193.0</v>
      </c>
      <c r="K136" s="1">
        <v>4.0</v>
      </c>
      <c r="L136" s="1">
        <f t="shared" si="3"/>
        <v>16</v>
      </c>
      <c r="M136" s="1">
        <f t="shared" si="4"/>
        <v>310</v>
      </c>
      <c r="N136" s="1">
        <f t="shared" ref="N136:O136" si="145">SUM(Q136,V136)</f>
        <v>304</v>
      </c>
      <c r="O136" s="1">
        <f t="shared" si="145"/>
        <v>2</v>
      </c>
      <c r="P136" s="1" t="s">
        <v>30</v>
      </c>
      <c r="Q136" s="1">
        <v>171.0</v>
      </c>
      <c r="R136" s="1">
        <v>2.0</v>
      </c>
      <c r="S136" s="1">
        <v>16.0</v>
      </c>
      <c r="T136" s="1">
        <v>4.0</v>
      </c>
      <c r="U136" s="1">
        <v>0.0</v>
      </c>
      <c r="V136" s="1">
        <v>133.0</v>
      </c>
      <c r="W136" s="1">
        <v>0.0</v>
      </c>
      <c r="X136" s="1">
        <v>2.0</v>
      </c>
      <c r="Y136" s="1">
        <v>0.0</v>
      </c>
      <c r="Z136" s="1">
        <v>0.0</v>
      </c>
      <c r="AA136" s="1">
        <v>2.0</v>
      </c>
    </row>
    <row r="137" ht="15.75" customHeight="1">
      <c r="A137" s="1">
        <v>3.0</v>
      </c>
      <c r="B137" s="2">
        <v>41482.0</v>
      </c>
      <c r="C137" s="1">
        <v>30.0</v>
      </c>
      <c r="D137" s="1">
        <v>2013.0</v>
      </c>
      <c r="E137" s="1" t="s">
        <v>43</v>
      </c>
      <c r="F137" s="1" t="s">
        <v>44</v>
      </c>
      <c r="G137" s="1" t="s">
        <v>31</v>
      </c>
      <c r="H137" s="1">
        <f t="shared" si="137"/>
        <v>233</v>
      </c>
      <c r="I137" s="1">
        <v>73.0</v>
      </c>
      <c r="J137" s="1">
        <v>160.0</v>
      </c>
      <c r="K137" s="1">
        <v>0.0</v>
      </c>
      <c r="L137" s="1">
        <f t="shared" si="3"/>
        <v>32</v>
      </c>
      <c r="M137" s="1">
        <f t="shared" si="4"/>
        <v>203</v>
      </c>
      <c r="N137" s="1">
        <f t="shared" ref="N137:O137" si="146">SUM(Q137,V137)</f>
        <v>200</v>
      </c>
      <c r="O137" s="1">
        <f t="shared" si="146"/>
        <v>0</v>
      </c>
      <c r="P137" s="1" t="s">
        <v>30</v>
      </c>
      <c r="Q137" s="1">
        <v>127.0</v>
      </c>
      <c r="R137" s="1">
        <v>0.0</v>
      </c>
      <c r="S137" s="1">
        <v>30.0</v>
      </c>
      <c r="T137" s="1">
        <v>3.0</v>
      </c>
      <c r="U137" s="1">
        <v>0.0</v>
      </c>
      <c r="V137" s="1">
        <v>73.0</v>
      </c>
      <c r="W137" s="1">
        <v>0.0</v>
      </c>
      <c r="X137" s="1">
        <v>0.0</v>
      </c>
      <c r="Y137" s="1">
        <v>0.0</v>
      </c>
      <c r="Z137" s="1">
        <v>0.0</v>
      </c>
      <c r="AA137" s="1">
        <v>2.0</v>
      </c>
    </row>
    <row r="138" ht="15.75" customHeight="1">
      <c r="A138" s="1">
        <v>3.0</v>
      </c>
      <c r="B138" s="2">
        <v>41478.0</v>
      </c>
      <c r="C138" s="1">
        <v>30.0</v>
      </c>
      <c r="D138" s="1">
        <v>2013.0</v>
      </c>
      <c r="E138" s="1" t="s">
        <v>45</v>
      </c>
      <c r="F138" s="1" t="s">
        <v>46</v>
      </c>
      <c r="G138" s="1" t="s">
        <v>29</v>
      </c>
      <c r="H138" s="1">
        <f t="shared" si="137"/>
        <v>96</v>
      </c>
      <c r="I138" s="1">
        <v>38.0</v>
      </c>
      <c r="J138" s="1">
        <v>58.0</v>
      </c>
      <c r="K138" s="1">
        <v>0.0</v>
      </c>
      <c r="L138" s="1">
        <f t="shared" si="3"/>
        <v>9</v>
      </c>
      <c r="M138" s="1">
        <f t="shared" si="4"/>
        <v>87</v>
      </c>
      <c r="N138" s="1">
        <f t="shared" ref="N138:O138" si="147">SUM(Q138,V138)</f>
        <v>79</v>
      </c>
      <c r="O138" s="1">
        <f t="shared" si="147"/>
        <v>6</v>
      </c>
      <c r="P138" s="1" t="s">
        <v>30</v>
      </c>
      <c r="Q138" s="1">
        <v>41.0</v>
      </c>
      <c r="R138" s="1">
        <v>6.0</v>
      </c>
      <c r="S138" s="1">
        <v>9.0</v>
      </c>
      <c r="T138" s="1">
        <v>2.0</v>
      </c>
      <c r="U138" s="1">
        <v>0.0</v>
      </c>
      <c r="V138" s="1">
        <v>38.0</v>
      </c>
      <c r="W138" s="1">
        <v>0.0</v>
      </c>
      <c r="X138" s="1">
        <v>0.0</v>
      </c>
      <c r="Y138" s="1">
        <v>0.0</v>
      </c>
      <c r="Z138" s="1">
        <v>0.0</v>
      </c>
      <c r="AA138" s="1">
        <v>2.0</v>
      </c>
    </row>
    <row r="139" ht="15.75" customHeight="1">
      <c r="A139" s="1">
        <v>3.0</v>
      </c>
      <c r="B139" s="2">
        <v>41480.0</v>
      </c>
      <c r="C139" s="1">
        <v>30.0</v>
      </c>
      <c r="D139" s="1">
        <v>2013.0</v>
      </c>
      <c r="E139" s="1" t="s">
        <v>45</v>
      </c>
      <c r="F139" s="1" t="s">
        <v>46</v>
      </c>
      <c r="G139" s="1" t="s">
        <v>29</v>
      </c>
      <c r="H139" s="1">
        <f t="shared" si="137"/>
        <v>89</v>
      </c>
      <c r="I139" s="1">
        <v>30.0</v>
      </c>
      <c r="J139" s="1">
        <v>55.0</v>
      </c>
      <c r="K139" s="1">
        <v>4.0</v>
      </c>
      <c r="L139" s="1">
        <f t="shared" si="3"/>
        <v>2</v>
      </c>
      <c r="M139" s="1">
        <f t="shared" si="4"/>
        <v>83</v>
      </c>
      <c r="N139" s="1">
        <f t="shared" ref="N139:O139" si="148">SUM(Q139,V139)</f>
        <v>74</v>
      </c>
      <c r="O139" s="1">
        <f t="shared" si="148"/>
        <v>9</v>
      </c>
      <c r="P139" s="1" t="s">
        <v>30</v>
      </c>
      <c r="Q139" s="1">
        <v>44.0</v>
      </c>
      <c r="R139" s="1">
        <v>9.0</v>
      </c>
      <c r="S139" s="1">
        <v>2.0</v>
      </c>
      <c r="T139" s="1">
        <v>0.0</v>
      </c>
      <c r="U139" s="1">
        <v>0.0</v>
      </c>
      <c r="V139" s="1">
        <v>30.0</v>
      </c>
      <c r="W139" s="1">
        <v>0.0</v>
      </c>
      <c r="X139" s="1">
        <v>0.0</v>
      </c>
      <c r="Y139" s="1">
        <v>0.0</v>
      </c>
      <c r="Z139" s="1">
        <v>0.0</v>
      </c>
      <c r="AA139" s="1">
        <v>2.0</v>
      </c>
    </row>
    <row r="140" ht="15.75" customHeight="1">
      <c r="A140" s="1">
        <v>3.0</v>
      </c>
      <c r="B140" s="2">
        <v>41481.0</v>
      </c>
      <c r="C140" s="1">
        <v>30.0</v>
      </c>
      <c r="D140" s="1">
        <v>2013.0</v>
      </c>
      <c r="E140" s="1" t="s">
        <v>45</v>
      </c>
      <c r="F140" s="1" t="s">
        <v>46</v>
      </c>
      <c r="G140" s="1" t="s">
        <v>31</v>
      </c>
      <c r="H140" s="1">
        <f t="shared" si="137"/>
        <v>26</v>
      </c>
      <c r="I140" s="1">
        <v>15.0</v>
      </c>
      <c r="J140" s="1">
        <v>11.0</v>
      </c>
      <c r="K140" s="1">
        <v>0.0</v>
      </c>
      <c r="L140" s="1">
        <f t="shared" si="3"/>
        <v>1</v>
      </c>
      <c r="M140" s="1">
        <f t="shared" si="4"/>
        <v>25</v>
      </c>
      <c r="N140" s="1">
        <f t="shared" ref="N140:O140" si="149">SUM(Q140,V140)</f>
        <v>25</v>
      </c>
      <c r="O140" s="1">
        <f t="shared" si="149"/>
        <v>0</v>
      </c>
      <c r="P140" s="1" t="s">
        <v>30</v>
      </c>
      <c r="Q140" s="1">
        <v>10.0</v>
      </c>
      <c r="R140" s="1">
        <v>0.0</v>
      </c>
      <c r="S140" s="1">
        <v>1.0</v>
      </c>
      <c r="T140" s="1">
        <v>0.0</v>
      </c>
      <c r="U140" s="1">
        <v>0.0</v>
      </c>
      <c r="V140" s="1">
        <v>15.0</v>
      </c>
      <c r="W140" s="1">
        <v>0.0</v>
      </c>
      <c r="X140" s="1">
        <v>0.0</v>
      </c>
      <c r="Y140" s="1">
        <v>0.0</v>
      </c>
      <c r="Z140" s="1">
        <v>0.0</v>
      </c>
      <c r="AA140" s="1">
        <v>2.0</v>
      </c>
    </row>
    <row r="141" ht="15.75" customHeight="1">
      <c r="A141" s="1">
        <v>3.0</v>
      </c>
      <c r="B141" s="2">
        <v>41482.0</v>
      </c>
      <c r="C141" s="1">
        <v>30.0</v>
      </c>
      <c r="D141" s="1">
        <v>2013.0</v>
      </c>
      <c r="E141" s="1" t="s">
        <v>45</v>
      </c>
      <c r="F141" s="1" t="s">
        <v>46</v>
      </c>
      <c r="G141" s="1" t="s">
        <v>31</v>
      </c>
      <c r="H141" s="1">
        <f t="shared" si="137"/>
        <v>76</v>
      </c>
      <c r="I141" s="1">
        <v>53.0</v>
      </c>
      <c r="J141" s="1">
        <v>22.0</v>
      </c>
      <c r="K141" s="1">
        <v>1.0</v>
      </c>
      <c r="L141" s="1">
        <f t="shared" si="3"/>
        <v>6</v>
      </c>
      <c r="M141" s="1">
        <f t="shared" si="4"/>
        <v>67</v>
      </c>
      <c r="N141" s="1">
        <f t="shared" ref="N141:O141" si="150">SUM(Q141,V141)</f>
        <v>67</v>
      </c>
      <c r="O141" s="1">
        <f t="shared" si="150"/>
        <v>0</v>
      </c>
      <c r="P141" s="1" t="s">
        <v>53</v>
      </c>
      <c r="Q141" s="1">
        <v>15.0</v>
      </c>
      <c r="R141" s="1">
        <v>0.0</v>
      </c>
      <c r="S141" s="1">
        <v>6.0</v>
      </c>
      <c r="T141" s="1">
        <v>0.0</v>
      </c>
      <c r="U141" s="1">
        <v>1.0</v>
      </c>
      <c r="V141" s="1">
        <v>52.0</v>
      </c>
      <c r="W141" s="1">
        <v>0.0</v>
      </c>
      <c r="X141" s="1">
        <v>1.0</v>
      </c>
      <c r="Y141" s="1">
        <v>0.0</v>
      </c>
      <c r="Z141" s="1">
        <v>0.0</v>
      </c>
      <c r="AA141" s="1">
        <v>2.0</v>
      </c>
    </row>
    <row r="142" ht="15.75" customHeight="1">
      <c r="A142" s="1">
        <v>3.0</v>
      </c>
      <c r="B142" s="2">
        <v>41478.0</v>
      </c>
      <c r="C142" s="1">
        <v>30.0</v>
      </c>
      <c r="D142" s="1">
        <v>2013.0</v>
      </c>
      <c r="E142" s="1" t="s">
        <v>45</v>
      </c>
      <c r="F142" s="1" t="s">
        <v>48</v>
      </c>
      <c r="G142" s="1" t="s">
        <v>29</v>
      </c>
      <c r="H142" s="1">
        <f t="shared" si="137"/>
        <v>186</v>
      </c>
      <c r="I142" s="1">
        <v>71.0</v>
      </c>
      <c r="J142" s="1">
        <v>113.0</v>
      </c>
      <c r="K142" s="1">
        <v>2.0</v>
      </c>
      <c r="L142" s="1">
        <f t="shared" si="3"/>
        <v>7</v>
      </c>
      <c r="M142" s="1">
        <f t="shared" si="4"/>
        <v>176</v>
      </c>
      <c r="N142" s="1">
        <f t="shared" ref="N142:O142" si="151">SUM(Q142,V142)</f>
        <v>171</v>
      </c>
      <c r="O142" s="1">
        <f t="shared" si="151"/>
        <v>1</v>
      </c>
      <c r="P142" s="1" t="s">
        <v>47</v>
      </c>
      <c r="Q142" s="1">
        <v>101.0</v>
      </c>
      <c r="R142" s="1">
        <v>1.0</v>
      </c>
      <c r="S142" s="1">
        <v>6.0</v>
      </c>
      <c r="T142" s="1">
        <v>4.0</v>
      </c>
      <c r="U142" s="1">
        <v>1.0</v>
      </c>
      <c r="V142" s="1">
        <v>70.0</v>
      </c>
      <c r="W142" s="1">
        <v>0.0</v>
      </c>
      <c r="X142" s="1">
        <v>1.0</v>
      </c>
      <c r="Y142" s="1">
        <v>0.0</v>
      </c>
      <c r="Z142" s="1">
        <v>4.0</v>
      </c>
      <c r="AA142" s="1">
        <v>2.0</v>
      </c>
    </row>
    <row r="143" ht="15.75" customHeight="1">
      <c r="A143" s="1">
        <v>3.0</v>
      </c>
      <c r="B143" s="2">
        <v>41479.0</v>
      </c>
      <c r="C143" s="1">
        <v>30.0</v>
      </c>
      <c r="D143" s="1">
        <v>2013.0</v>
      </c>
      <c r="E143" s="1" t="s">
        <v>45</v>
      </c>
      <c r="F143" s="1" t="s">
        <v>48</v>
      </c>
      <c r="G143" s="1" t="s">
        <v>29</v>
      </c>
      <c r="H143" s="1">
        <f t="shared" si="137"/>
        <v>172</v>
      </c>
      <c r="I143" s="1">
        <v>93.0</v>
      </c>
      <c r="J143" s="1">
        <v>75.0</v>
      </c>
      <c r="K143" s="1">
        <v>4.0</v>
      </c>
      <c r="L143" s="1">
        <f t="shared" si="3"/>
        <v>4</v>
      </c>
      <c r="M143" s="1">
        <f t="shared" si="4"/>
        <v>163</v>
      </c>
      <c r="N143" s="1">
        <f t="shared" ref="N143:O143" si="152">SUM(Q143,V143)</f>
        <v>162</v>
      </c>
      <c r="O143" s="1">
        <f t="shared" si="152"/>
        <v>1</v>
      </c>
      <c r="P143" s="1" t="s">
        <v>30</v>
      </c>
      <c r="Q143" s="1">
        <v>71.0</v>
      </c>
      <c r="R143" s="1">
        <v>1.0</v>
      </c>
      <c r="S143" s="1">
        <v>3.0</v>
      </c>
      <c r="T143" s="1">
        <v>0.0</v>
      </c>
      <c r="U143" s="1">
        <v>0.0</v>
      </c>
      <c r="V143" s="1">
        <v>91.0</v>
      </c>
      <c r="W143" s="1">
        <v>0.0</v>
      </c>
      <c r="X143" s="1">
        <v>2.0</v>
      </c>
      <c r="Y143" s="1">
        <v>0.0</v>
      </c>
      <c r="Z143" s="1">
        <v>0.0</v>
      </c>
      <c r="AA143" s="1">
        <v>2.0</v>
      </c>
    </row>
    <row r="144" ht="15.75" customHeight="1">
      <c r="A144" s="1">
        <v>3.0</v>
      </c>
      <c r="B144" s="2">
        <v>41480.0</v>
      </c>
      <c r="C144" s="1">
        <v>30.0</v>
      </c>
      <c r="D144" s="1">
        <v>2013.0</v>
      </c>
      <c r="E144" s="1" t="s">
        <v>45</v>
      </c>
      <c r="F144" s="1" t="s">
        <v>48</v>
      </c>
      <c r="G144" s="1" t="s">
        <v>31</v>
      </c>
      <c r="H144" s="1">
        <f t="shared" si="137"/>
        <v>453</v>
      </c>
      <c r="I144" s="1">
        <v>205.0</v>
      </c>
      <c r="J144" s="1">
        <v>246.0</v>
      </c>
      <c r="K144" s="1">
        <v>2.0</v>
      </c>
      <c r="L144" s="1">
        <f t="shared" si="3"/>
        <v>17</v>
      </c>
      <c r="M144" s="1">
        <f t="shared" si="4"/>
        <v>436</v>
      </c>
      <c r="N144" s="1">
        <f t="shared" ref="N144:O144" si="153">SUM(Q144,V144)</f>
        <v>433</v>
      </c>
      <c r="O144" s="1">
        <f t="shared" si="153"/>
        <v>1</v>
      </c>
      <c r="P144" s="1" t="s">
        <v>30</v>
      </c>
      <c r="Q144" s="1">
        <v>228.0</v>
      </c>
      <c r="R144" s="1">
        <v>1.0</v>
      </c>
      <c r="S144" s="1">
        <v>15.0</v>
      </c>
      <c r="T144" s="1">
        <v>2.0</v>
      </c>
      <c r="U144" s="1">
        <v>0.0</v>
      </c>
      <c r="V144" s="1">
        <v>205.0</v>
      </c>
      <c r="W144" s="1">
        <v>0.0</v>
      </c>
      <c r="X144" s="1">
        <v>0.0</v>
      </c>
      <c r="Y144" s="1">
        <v>0.0</v>
      </c>
      <c r="Z144" s="1">
        <v>0.0</v>
      </c>
      <c r="AA144" s="1">
        <v>2.0</v>
      </c>
    </row>
    <row r="145" ht="15.75" customHeight="1">
      <c r="A145" s="1">
        <v>3.0</v>
      </c>
      <c r="B145" s="2">
        <v>41481.0</v>
      </c>
      <c r="C145" s="1">
        <v>30.0</v>
      </c>
      <c r="D145" s="1">
        <v>2013.0</v>
      </c>
      <c r="E145" s="1" t="s">
        <v>45</v>
      </c>
      <c r="F145" s="1" t="s">
        <v>48</v>
      </c>
      <c r="G145" s="1" t="s">
        <v>31</v>
      </c>
      <c r="H145" s="1">
        <f t="shared" si="137"/>
        <v>230</v>
      </c>
      <c r="I145" s="1">
        <v>98.0</v>
      </c>
      <c r="J145" s="1">
        <v>129.0</v>
      </c>
      <c r="K145" s="1">
        <v>3.0</v>
      </c>
      <c r="L145" s="1">
        <f t="shared" si="3"/>
        <v>9</v>
      </c>
      <c r="M145" s="1">
        <f t="shared" si="4"/>
        <v>216</v>
      </c>
      <c r="N145" s="1">
        <f t="shared" ref="N145:O145" si="154">SUM(Q145,V145)</f>
        <v>208</v>
      </c>
      <c r="O145" s="1">
        <f t="shared" si="154"/>
        <v>8</v>
      </c>
      <c r="P145" s="1" t="s">
        <v>30</v>
      </c>
      <c r="Q145" s="1">
        <v>112.0</v>
      </c>
      <c r="R145" s="1">
        <v>8.0</v>
      </c>
      <c r="S145" s="1">
        <v>9.0</v>
      </c>
      <c r="T145" s="1">
        <v>0.0</v>
      </c>
      <c r="U145" s="1">
        <v>0.0</v>
      </c>
      <c r="V145" s="1">
        <v>96.0</v>
      </c>
      <c r="W145" s="1">
        <v>0.0</v>
      </c>
      <c r="X145" s="1">
        <v>2.0</v>
      </c>
      <c r="Y145" s="1">
        <v>0.0</v>
      </c>
      <c r="Z145" s="1">
        <v>0.0</v>
      </c>
      <c r="AA145" s="1">
        <v>2.0</v>
      </c>
    </row>
    <row r="146" ht="15.75" customHeight="1">
      <c r="A146" s="1">
        <v>4.0</v>
      </c>
      <c r="B146" s="2">
        <v>41499.0</v>
      </c>
      <c r="C146" s="1">
        <v>33.0</v>
      </c>
      <c r="D146" s="1">
        <v>2013.0</v>
      </c>
      <c r="E146" s="1" t="s">
        <v>27</v>
      </c>
      <c r="F146" s="1" t="s">
        <v>28</v>
      </c>
      <c r="G146" s="1" t="s">
        <v>29</v>
      </c>
      <c r="H146" s="1">
        <f t="shared" si="137"/>
        <v>77</v>
      </c>
      <c r="I146" s="1">
        <v>27.0</v>
      </c>
      <c r="J146" s="1">
        <v>50.0</v>
      </c>
      <c r="K146" s="1">
        <v>0.0</v>
      </c>
      <c r="L146" s="1">
        <f t="shared" si="3"/>
        <v>11</v>
      </c>
      <c r="M146" s="1">
        <f t="shared" si="4"/>
        <v>68</v>
      </c>
      <c r="N146" s="1">
        <f t="shared" ref="N146:O146" si="155">SUM(Q146,V146)</f>
        <v>68</v>
      </c>
      <c r="O146" s="1">
        <f t="shared" si="155"/>
        <v>0</v>
      </c>
      <c r="P146" s="1" t="s">
        <v>30</v>
      </c>
      <c r="Q146" s="1">
        <v>41.0</v>
      </c>
      <c r="R146" s="1">
        <v>0.0</v>
      </c>
      <c r="S146" s="1">
        <v>9.0</v>
      </c>
      <c r="T146" s="1">
        <v>0.0</v>
      </c>
      <c r="U146" s="1">
        <v>0.0</v>
      </c>
      <c r="V146" s="1">
        <v>27.0</v>
      </c>
      <c r="W146" s="1">
        <v>0.0</v>
      </c>
      <c r="X146" s="1">
        <v>0.0</v>
      </c>
      <c r="Y146" s="1">
        <v>0.0</v>
      </c>
      <c r="Z146" s="1">
        <v>0.0</v>
      </c>
      <c r="AA146" s="1">
        <v>2.0</v>
      </c>
    </row>
    <row r="147" ht="15.75" customHeight="1">
      <c r="A147" s="1">
        <v>4.0</v>
      </c>
      <c r="B147" s="2">
        <v>41500.0</v>
      </c>
      <c r="C147" s="1">
        <v>33.0</v>
      </c>
      <c r="D147" s="1">
        <v>2013.0</v>
      </c>
      <c r="E147" s="1" t="s">
        <v>27</v>
      </c>
      <c r="F147" s="1" t="s">
        <v>28</v>
      </c>
      <c r="G147" s="1" t="s">
        <v>29</v>
      </c>
      <c r="H147" s="1">
        <f t="shared" si="137"/>
        <v>49</v>
      </c>
      <c r="I147" s="1">
        <v>20.0</v>
      </c>
      <c r="J147" s="1">
        <v>29.0</v>
      </c>
      <c r="K147" s="1">
        <v>0.0</v>
      </c>
      <c r="L147" s="1">
        <f t="shared" si="3"/>
        <v>7</v>
      </c>
      <c r="M147" s="1">
        <f t="shared" si="4"/>
        <v>42</v>
      </c>
      <c r="N147" s="1">
        <f t="shared" ref="N147:O147" si="156">SUM(Q147,V147)</f>
        <v>41</v>
      </c>
      <c r="O147" s="1">
        <f t="shared" si="156"/>
        <v>0</v>
      </c>
      <c r="P147" s="1" t="s">
        <v>30</v>
      </c>
      <c r="Q147" s="1">
        <v>21.0</v>
      </c>
      <c r="R147" s="1">
        <v>0.0</v>
      </c>
      <c r="S147" s="1">
        <v>7.0</v>
      </c>
      <c r="T147" s="1">
        <v>1.0</v>
      </c>
      <c r="U147" s="1">
        <v>0.0</v>
      </c>
      <c r="V147" s="1">
        <v>20.0</v>
      </c>
      <c r="W147" s="1">
        <v>0.0</v>
      </c>
      <c r="X147" s="1">
        <v>0.0</v>
      </c>
      <c r="Y147" s="1">
        <v>0.0</v>
      </c>
      <c r="Z147" s="1">
        <v>0.0</v>
      </c>
      <c r="AA147" s="1">
        <v>2.0</v>
      </c>
    </row>
    <row r="148" ht="15.75" customHeight="1">
      <c r="A148" s="1">
        <v>4.0</v>
      </c>
      <c r="B148" s="2">
        <v>41501.0</v>
      </c>
      <c r="C148" s="1">
        <v>33.0</v>
      </c>
      <c r="D148" s="1">
        <v>2013.0</v>
      </c>
      <c r="E148" s="1" t="s">
        <v>27</v>
      </c>
      <c r="F148" s="1" t="s">
        <v>28</v>
      </c>
      <c r="G148" s="1" t="s">
        <v>31</v>
      </c>
      <c r="H148" s="1">
        <f t="shared" si="137"/>
        <v>40</v>
      </c>
      <c r="I148" s="1">
        <v>14.0</v>
      </c>
      <c r="J148" s="1">
        <v>26.0</v>
      </c>
      <c r="K148" s="1">
        <v>0.0</v>
      </c>
      <c r="L148" s="1">
        <f t="shared" si="3"/>
        <v>4</v>
      </c>
      <c r="M148" s="1">
        <f t="shared" si="4"/>
        <v>36</v>
      </c>
      <c r="N148" s="1">
        <f t="shared" ref="N148:O148" si="157">SUM(Q148,V148)</f>
        <v>36</v>
      </c>
      <c r="O148" s="1">
        <f t="shared" si="157"/>
        <v>0</v>
      </c>
      <c r="P148" s="1" t="s">
        <v>30</v>
      </c>
      <c r="Q148" s="1">
        <v>22.0</v>
      </c>
      <c r="R148" s="1">
        <v>0.0</v>
      </c>
      <c r="S148" s="1">
        <v>4.0</v>
      </c>
      <c r="T148" s="1">
        <v>0.0</v>
      </c>
      <c r="U148" s="1">
        <v>0.0</v>
      </c>
      <c r="V148" s="1">
        <v>14.0</v>
      </c>
      <c r="W148" s="1">
        <v>0.0</v>
      </c>
      <c r="X148" s="1">
        <v>0.0</v>
      </c>
      <c r="Y148" s="1">
        <v>0.0</v>
      </c>
      <c r="Z148" s="1">
        <v>0.0</v>
      </c>
      <c r="AA148" s="1">
        <v>2.0</v>
      </c>
    </row>
    <row r="149" ht="15.75" customHeight="1">
      <c r="A149" s="1">
        <v>4.0</v>
      </c>
      <c r="B149" s="2">
        <v>41502.0</v>
      </c>
      <c r="C149" s="1">
        <v>33.0</v>
      </c>
      <c r="D149" s="1">
        <v>2013.0</v>
      </c>
      <c r="E149" s="1" t="s">
        <v>27</v>
      </c>
      <c r="F149" s="1" t="s">
        <v>28</v>
      </c>
      <c r="G149" s="1" t="s">
        <v>31</v>
      </c>
      <c r="H149" s="1">
        <f t="shared" si="137"/>
        <v>41</v>
      </c>
      <c r="I149" s="1">
        <v>9.0</v>
      </c>
      <c r="J149" s="1">
        <v>31.0</v>
      </c>
      <c r="K149" s="1">
        <v>1.0</v>
      </c>
      <c r="L149" s="1">
        <f t="shared" si="3"/>
        <v>10</v>
      </c>
      <c r="M149" s="1">
        <f t="shared" si="4"/>
        <v>30</v>
      </c>
      <c r="N149" s="1">
        <f t="shared" ref="N149:O149" si="158">SUM(Q149,V149)</f>
        <v>30</v>
      </c>
      <c r="O149" s="1">
        <f t="shared" si="158"/>
        <v>0</v>
      </c>
      <c r="P149" s="1" t="s">
        <v>30</v>
      </c>
      <c r="Q149" s="1">
        <v>21.0</v>
      </c>
      <c r="R149" s="1">
        <v>0.0</v>
      </c>
      <c r="S149" s="1">
        <v>10.0</v>
      </c>
      <c r="T149" s="1">
        <v>0.0</v>
      </c>
      <c r="U149" s="1">
        <v>0.0</v>
      </c>
      <c r="V149" s="1">
        <v>9.0</v>
      </c>
      <c r="W149" s="1">
        <v>0.0</v>
      </c>
      <c r="X149" s="1">
        <v>0.0</v>
      </c>
      <c r="Y149" s="1">
        <v>0.0</v>
      </c>
      <c r="Z149" s="1">
        <v>0.0</v>
      </c>
      <c r="AA149" s="1">
        <v>2.0</v>
      </c>
    </row>
    <row r="150" ht="15.75" customHeight="1">
      <c r="A150" s="1">
        <v>4.0</v>
      </c>
      <c r="B150" s="2">
        <v>41499.0</v>
      </c>
      <c r="C150" s="1">
        <v>33.0</v>
      </c>
      <c r="D150" s="1">
        <v>2013.0</v>
      </c>
      <c r="E150" s="1" t="s">
        <v>27</v>
      </c>
      <c r="F150" s="1" t="s">
        <v>33</v>
      </c>
      <c r="G150" s="1" t="s">
        <v>29</v>
      </c>
      <c r="H150" s="1">
        <f t="shared" si="137"/>
        <v>52</v>
      </c>
      <c r="I150" s="1">
        <v>22.0</v>
      </c>
      <c r="J150" s="1">
        <v>29.0</v>
      </c>
      <c r="K150" s="1">
        <v>1.0</v>
      </c>
      <c r="L150" s="1">
        <f t="shared" si="3"/>
        <v>8</v>
      </c>
      <c r="M150" s="1">
        <f t="shared" si="4"/>
        <v>43</v>
      </c>
      <c r="N150" s="1">
        <f t="shared" ref="N150:O150" si="159">SUM(Q150,V150)</f>
        <v>43</v>
      </c>
      <c r="O150" s="1">
        <f t="shared" si="159"/>
        <v>0</v>
      </c>
      <c r="P150" s="1" t="s">
        <v>30</v>
      </c>
      <c r="Q150" s="1">
        <v>21.0</v>
      </c>
      <c r="R150" s="1">
        <v>0.0</v>
      </c>
      <c r="S150" s="1">
        <v>8.0</v>
      </c>
      <c r="T150" s="1">
        <v>0.0</v>
      </c>
      <c r="U150" s="1">
        <v>0.0</v>
      </c>
      <c r="V150" s="1">
        <v>22.0</v>
      </c>
      <c r="W150" s="1">
        <v>0.0</v>
      </c>
      <c r="X150" s="1">
        <v>0.0</v>
      </c>
      <c r="Y150" s="1">
        <v>0.0</v>
      </c>
      <c r="Z150" s="1">
        <v>1.0</v>
      </c>
      <c r="AA150" s="1">
        <v>2.0</v>
      </c>
    </row>
    <row r="151" ht="15.75" customHeight="1">
      <c r="A151" s="1">
        <v>4.0</v>
      </c>
      <c r="B151" s="2">
        <v>41500.0</v>
      </c>
      <c r="C151" s="1">
        <v>33.0</v>
      </c>
      <c r="D151" s="1">
        <v>2013.0</v>
      </c>
      <c r="E151" s="1" t="s">
        <v>27</v>
      </c>
      <c r="F151" s="1" t="s">
        <v>33</v>
      </c>
      <c r="G151" s="1" t="s">
        <v>29</v>
      </c>
      <c r="H151" s="1">
        <f t="shared" si="137"/>
        <v>71</v>
      </c>
      <c r="I151" s="1">
        <v>35.0</v>
      </c>
      <c r="J151" s="1">
        <v>36.0</v>
      </c>
      <c r="K151" s="1">
        <v>0.0</v>
      </c>
      <c r="L151" s="1">
        <f t="shared" si="3"/>
        <v>12</v>
      </c>
      <c r="M151" s="1">
        <f t="shared" si="4"/>
        <v>59</v>
      </c>
      <c r="N151" s="1">
        <f t="shared" ref="N151:O151" si="160">SUM(Q151,V151)</f>
        <v>58</v>
      </c>
      <c r="O151" s="1">
        <f t="shared" si="160"/>
        <v>1</v>
      </c>
      <c r="P151" s="1" t="s">
        <v>30</v>
      </c>
      <c r="Q151" s="1">
        <v>23.0</v>
      </c>
      <c r="R151" s="1">
        <v>1.0</v>
      </c>
      <c r="S151" s="1">
        <v>12.0</v>
      </c>
      <c r="T151" s="1">
        <v>0.0</v>
      </c>
      <c r="U151" s="1">
        <v>0.0</v>
      </c>
      <c r="V151" s="1">
        <v>35.0</v>
      </c>
      <c r="W151" s="1">
        <v>0.0</v>
      </c>
      <c r="X151" s="1">
        <v>0.0</v>
      </c>
      <c r="Y151" s="1">
        <v>0.0</v>
      </c>
      <c r="Z151" s="1">
        <v>0.0</v>
      </c>
      <c r="AA151" s="1">
        <v>2.0</v>
      </c>
    </row>
    <row r="152" ht="15.75" customHeight="1">
      <c r="A152" s="1">
        <v>4.0</v>
      </c>
      <c r="B152" s="2">
        <v>41501.0</v>
      </c>
      <c r="C152" s="1">
        <v>33.0</v>
      </c>
      <c r="D152" s="1">
        <v>2013.0</v>
      </c>
      <c r="E152" s="1" t="s">
        <v>27</v>
      </c>
      <c r="F152" s="1" t="s">
        <v>33</v>
      </c>
      <c r="G152" s="1" t="s">
        <v>31</v>
      </c>
      <c r="H152" s="1">
        <f t="shared" si="137"/>
        <v>48</v>
      </c>
      <c r="I152" s="1">
        <v>22.0</v>
      </c>
      <c r="J152" s="1">
        <v>25.0</v>
      </c>
      <c r="K152" s="1">
        <v>1.0</v>
      </c>
      <c r="L152" s="1">
        <f t="shared" si="3"/>
        <v>4</v>
      </c>
      <c r="M152" s="1">
        <f t="shared" si="4"/>
        <v>42</v>
      </c>
      <c r="N152" s="1">
        <f t="shared" ref="N152:O152" si="161">SUM(Q152,V152)</f>
        <v>42</v>
      </c>
      <c r="O152" s="1">
        <f t="shared" si="161"/>
        <v>0</v>
      </c>
      <c r="P152" s="1" t="s">
        <v>54</v>
      </c>
      <c r="Q152" s="1">
        <v>20.0</v>
      </c>
      <c r="R152" s="1">
        <v>0.0</v>
      </c>
      <c r="S152" s="1">
        <v>4.0</v>
      </c>
      <c r="T152" s="1">
        <v>0.0</v>
      </c>
      <c r="U152" s="1">
        <v>1.0</v>
      </c>
      <c r="V152" s="1">
        <v>22.0</v>
      </c>
      <c r="W152" s="1">
        <v>0.0</v>
      </c>
      <c r="X152" s="1">
        <v>0.0</v>
      </c>
      <c r="Y152" s="1">
        <v>0.0</v>
      </c>
      <c r="Z152" s="1">
        <v>0.0</v>
      </c>
      <c r="AA152" s="1">
        <v>2.0</v>
      </c>
    </row>
    <row r="153" ht="15.75" customHeight="1">
      <c r="A153" s="1">
        <v>4.0</v>
      </c>
      <c r="B153" s="2">
        <v>41502.0</v>
      </c>
      <c r="C153" s="1">
        <v>33.0</v>
      </c>
      <c r="D153" s="1">
        <v>2013.0</v>
      </c>
      <c r="E153" s="1" t="s">
        <v>27</v>
      </c>
      <c r="F153" s="1" t="s">
        <v>33</v>
      </c>
      <c r="G153" s="1" t="s">
        <v>31</v>
      </c>
      <c r="H153" s="1">
        <f t="shared" si="137"/>
        <v>50</v>
      </c>
      <c r="I153" s="1">
        <v>20.0</v>
      </c>
      <c r="J153" s="1">
        <v>30.0</v>
      </c>
      <c r="K153" s="1">
        <v>0.0</v>
      </c>
      <c r="L153" s="1">
        <f t="shared" si="3"/>
        <v>5</v>
      </c>
      <c r="M153" s="1">
        <f t="shared" si="4"/>
        <v>45</v>
      </c>
      <c r="N153" s="1">
        <f t="shared" ref="N153:O153" si="162">SUM(Q153,V153)</f>
        <v>45</v>
      </c>
      <c r="O153" s="1">
        <f t="shared" si="162"/>
        <v>0</v>
      </c>
      <c r="P153" s="1" t="s">
        <v>30</v>
      </c>
      <c r="Q153" s="1">
        <v>25.0</v>
      </c>
      <c r="R153" s="1">
        <v>0.0</v>
      </c>
      <c r="S153" s="1">
        <v>5.0</v>
      </c>
      <c r="T153" s="1">
        <v>0.0</v>
      </c>
      <c r="U153" s="1">
        <v>0.0</v>
      </c>
      <c r="V153" s="1">
        <v>20.0</v>
      </c>
      <c r="W153" s="1">
        <v>0.0</v>
      </c>
      <c r="X153" s="1">
        <v>0.0</v>
      </c>
      <c r="Y153" s="1">
        <v>0.0</v>
      </c>
      <c r="Z153" s="1">
        <v>0.0</v>
      </c>
      <c r="AA153" s="1">
        <v>2.0</v>
      </c>
    </row>
    <row r="154" ht="15.75" customHeight="1">
      <c r="A154" s="1">
        <v>4.0</v>
      </c>
      <c r="B154" s="2">
        <v>41499.0</v>
      </c>
      <c r="C154" s="1">
        <v>33.0</v>
      </c>
      <c r="D154" s="1">
        <v>2013.0</v>
      </c>
      <c r="E154" s="1" t="s">
        <v>27</v>
      </c>
      <c r="F154" s="1" t="s">
        <v>34</v>
      </c>
      <c r="G154" s="1" t="s">
        <v>29</v>
      </c>
      <c r="H154" s="1">
        <f t="shared" si="137"/>
        <v>24</v>
      </c>
      <c r="I154" s="1">
        <v>5.0</v>
      </c>
      <c r="J154" s="1">
        <v>18.0</v>
      </c>
      <c r="K154" s="1">
        <v>1.0</v>
      </c>
      <c r="L154" s="1">
        <f t="shared" si="3"/>
        <v>0</v>
      </c>
      <c r="M154" s="1">
        <f t="shared" si="4"/>
        <v>23</v>
      </c>
      <c r="N154" s="1">
        <f t="shared" ref="N154:O154" si="163">SUM(Q154,V154)</f>
        <v>23</v>
      </c>
      <c r="O154" s="1">
        <f t="shared" si="163"/>
        <v>0</v>
      </c>
      <c r="P154" s="1" t="s">
        <v>30</v>
      </c>
      <c r="Q154" s="1">
        <v>18.0</v>
      </c>
      <c r="R154" s="1">
        <v>0.0</v>
      </c>
      <c r="S154" s="1">
        <v>0.0</v>
      </c>
      <c r="T154" s="1">
        <v>0.0</v>
      </c>
      <c r="U154" s="1">
        <v>0.0</v>
      </c>
      <c r="V154" s="1">
        <v>5.0</v>
      </c>
      <c r="W154" s="1">
        <v>0.0</v>
      </c>
      <c r="X154" s="1">
        <v>0.0</v>
      </c>
      <c r="Y154" s="1">
        <v>0.0</v>
      </c>
      <c r="Z154" s="1">
        <v>0.0</v>
      </c>
      <c r="AA154" s="1">
        <v>2.0</v>
      </c>
    </row>
    <row r="155" ht="15.75" customHeight="1">
      <c r="A155" s="1">
        <v>4.0</v>
      </c>
      <c r="B155" s="2">
        <v>41500.0</v>
      </c>
      <c r="C155" s="1">
        <v>33.0</v>
      </c>
      <c r="D155" s="1">
        <v>2013.0</v>
      </c>
      <c r="E155" s="1" t="s">
        <v>27</v>
      </c>
      <c r="F155" s="1" t="s">
        <v>34</v>
      </c>
      <c r="G155" s="1" t="s">
        <v>29</v>
      </c>
      <c r="H155" s="1">
        <f t="shared" si="137"/>
        <v>30</v>
      </c>
      <c r="I155" s="1">
        <v>13.0</v>
      </c>
      <c r="J155" s="1">
        <v>14.0</v>
      </c>
      <c r="K155" s="1">
        <v>3.0</v>
      </c>
      <c r="L155" s="1">
        <f t="shared" si="3"/>
        <v>1</v>
      </c>
      <c r="M155" s="1">
        <f t="shared" si="4"/>
        <v>26</v>
      </c>
      <c r="N155" s="1">
        <f t="shared" ref="N155:O155" si="164">SUM(Q155,V155)</f>
        <v>26</v>
      </c>
      <c r="O155" s="1">
        <f t="shared" si="164"/>
        <v>0</v>
      </c>
      <c r="P155" s="1" t="s">
        <v>30</v>
      </c>
      <c r="Q155" s="1">
        <v>13.0</v>
      </c>
      <c r="R155" s="1">
        <v>0.0</v>
      </c>
      <c r="S155" s="1">
        <v>1.0</v>
      </c>
      <c r="T155" s="1">
        <v>0.0</v>
      </c>
      <c r="U155" s="1">
        <v>0.0</v>
      </c>
      <c r="V155" s="1">
        <v>13.0</v>
      </c>
      <c r="W155" s="1">
        <v>0.0</v>
      </c>
      <c r="X155" s="1">
        <v>0.0</v>
      </c>
      <c r="Y155" s="1">
        <v>0.0</v>
      </c>
      <c r="Z155" s="1">
        <v>0.0</v>
      </c>
      <c r="AA155" s="1">
        <v>2.0</v>
      </c>
    </row>
    <row r="156" ht="15.75" customHeight="1">
      <c r="A156" s="1">
        <v>4.0</v>
      </c>
      <c r="B156" s="2">
        <v>41501.0</v>
      </c>
      <c r="C156" s="1">
        <v>33.0</v>
      </c>
      <c r="D156" s="1">
        <v>2013.0</v>
      </c>
      <c r="E156" s="1" t="s">
        <v>27</v>
      </c>
      <c r="F156" s="1" t="s">
        <v>34</v>
      </c>
      <c r="G156" s="1" t="s">
        <v>31</v>
      </c>
      <c r="H156" s="1">
        <f t="shared" si="137"/>
        <v>56</v>
      </c>
      <c r="I156" s="1">
        <v>9.0</v>
      </c>
      <c r="J156" s="1">
        <v>44.0</v>
      </c>
      <c r="K156" s="1">
        <v>3.0</v>
      </c>
      <c r="L156" s="1">
        <f t="shared" si="3"/>
        <v>5</v>
      </c>
      <c r="M156" s="1">
        <f t="shared" si="4"/>
        <v>48</v>
      </c>
      <c r="N156" s="1">
        <f t="shared" ref="N156:O156" si="165">SUM(Q156,V156)</f>
        <v>46</v>
      </c>
      <c r="O156" s="1">
        <f t="shared" si="165"/>
        <v>1</v>
      </c>
      <c r="P156" s="1" t="s">
        <v>30</v>
      </c>
      <c r="Q156" s="1">
        <v>37.0</v>
      </c>
      <c r="R156" s="1">
        <v>1.0</v>
      </c>
      <c r="S156" s="1">
        <v>5.0</v>
      </c>
      <c r="T156" s="1">
        <v>1.0</v>
      </c>
      <c r="U156" s="1">
        <v>0.0</v>
      </c>
      <c r="V156" s="1">
        <v>9.0</v>
      </c>
      <c r="W156" s="1">
        <v>0.0</v>
      </c>
      <c r="X156" s="1">
        <v>0.0</v>
      </c>
      <c r="Y156" s="1">
        <v>0.0</v>
      </c>
      <c r="Z156" s="1">
        <v>0.0</v>
      </c>
      <c r="AA156" s="1">
        <v>2.0</v>
      </c>
    </row>
    <row r="157" ht="15.75" customHeight="1">
      <c r="A157" s="1">
        <v>4.0</v>
      </c>
      <c r="B157" s="2">
        <v>41502.0</v>
      </c>
      <c r="C157" s="1">
        <v>33.0</v>
      </c>
      <c r="D157" s="1">
        <v>2013.0</v>
      </c>
      <c r="E157" s="1" t="s">
        <v>27</v>
      </c>
      <c r="F157" s="1" t="s">
        <v>34</v>
      </c>
      <c r="G157" s="1" t="s">
        <v>31</v>
      </c>
      <c r="H157" s="1">
        <f t="shared" si="137"/>
        <v>35</v>
      </c>
      <c r="I157" s="1">
        <v>9.0</v>
      </c>
      <c r="J157" s="1">
        <v>24.0</v>
      </c>
      <c r="K157" s="1">
        <v>2.0</v>
      </c>
      <c r="L157" s="1">
        <f t="shared" si="3"/>
        <v>2</v>
      </c>
      <c r="M157" s="1">
        <f t="shared" si="4"/>
        <v>30</v>
      </c>
      <c r="N157" s="1">
        <f t="shared" ref="N157:O157" si="166">SUM(Q157,V157)</f>
        <v>30</v>
      </c>
      <c r="O157" s="1">
        <f t="shared" si="166"/>
        <v>0</v>
      </c>
      <c r="P157" s="1" t="s">
        <v>30</v>
      </c>
      <c r="Q157" s="1">
        <v>22.0</v>
      </c>
      <c r="R157" s="1">
        <v>0.0</v>
      </c>
      <c r="S157" s="1">
        <v>2.0</v>
      </c>
      <c r="T157" s="1">
        <v>0.0</v>
      </c>
      <c r="U157" s="1">
        <v>0.0</v>
      </c>
      <c r="V157" s="1">
        <v>8.0</v>
      </c>
      <c r="W157" s="1">
        <v>0.0</v>
      </c>
      <c r="X157" s="1">
        <v>1.0</v>
      </c>
      <c r="Y157" s="1">
        <v>0.0</v>
      </c>
      <c r="Z157" s="1">
        <v>0.0</v>
      </c>
      <c r="AA157" s="1">
        <v>2.0</v>
      </c>
    </row>
    <row r="158" ht="15.75" customHeight="1">
      <c r="A158" s="1">
        <v>4.0</v>
      </c>
      <c r="B158" s="2">
        <v>41499.0</v>
      </c>
      <c r="C158" s="1">
        <v>33.0</v>
      </c>
      <c r="D158" s="1">
        <v>2013.0</v>
      </c>
      <c r="E158" s="1" t="s">
        <v>35</v>
      </c>
      <c r="F158" s="1" t="s">
        <v>36</v>
      </c>
      <c r="G158" s="1" t="s">
        <v>29</v>
      </c>
      <c r="H158" s="1">
        <f t="shared" si="137"/>
        <v>91</v>
      </c>
      <c r="I158" s="1">
        <v>25.0</v>
      </c>
      <c r="J158" s="1">
        <v>65.0</v>
      </c>
      <c r="K158" s="1">
        <v>1.0</v>
      </c>
      <c r="L158" s="1">
        <f t="shared" si="3"/>
        <v>15</v>
      </c>
      <c r="M158" s="1">
        <f t="shared" si="4"/>
        <v>72</v>
      </c>
      <c r="N158" s="1">
        <f t="shared" ref="N158:O158" si="167">SUM(Q158,V158)</f>
        <v>71</v>
      </c>
      <c r="O158" s="1">
        <f t="shared" si="167"/>
        <v>1</v>
      </c>
      <c r="P158" s="1" t="s">
        <v>53</v>
      </c>
      <c r="Q158" s="1">
        <v>49.0</v>
      </c>
      <c r="R158" s="1">
        <v>1.0</v>
      </c>
      <c r="S158" s="1">
        <v>14.0</v>
      </c>
      <c r="T158" s="1">
        <v>0.0</v>
      </c>
      <c r="U158" s="1">
        <v>1.0</v>
      </c>
      <c r="V158" s="1">
        <v>22.0</v>
      </c>
      <c r="W158" s="1">
        <v>0.0</v>
      </c>
      <c r="X158" s="1">
        <v>3.0</v>
      </c>
      <c r="Y158" s="1">
        <v>0.0</v>
      </c>
      <c r="Z158" s="1">
        <v>7.0</v>
      </c>
      <c r="AA158" s="1">
        <v>2.0</v>
      </c>
    </row>
    <row r="159" ht="15.75" customHeight="1">
      <c r="A159" s="1">
        <v>4.0</v>
      </c>
      <c r="B159" s="2">
        <v>41500.0</v>
      </c>
      <c r="C159" s="1">
        <v>33.0</v>
      </c>
      <c r="D159" s="1">
        <v>2013.0</v>
      </c>
      <c r="E159" s="1" t="s">
        <v>35</v>
      </c>
      <c r="F159" s="1" t="s">
        <v>36</v>
      </c>
      <c r="G159" s="1" t="s">
        <v>29</v>
      </c>
      <c r="H159" s="1">
        <f t="shared" si="137"/>
        <v>130</v>
      </c>
      <c r="I159" s="1">
        <v>44.0</v>
      </c>
      <c r="J159" s="1">
        <v>86.0</v>
      </c>
      <c r="K159" s="1">
        <v>0.0</v>
      </c>
      <c r="L159" s="1">
        <f t="shared" si="3"/>
        <v>10</v>
      </c>
      <c r="M159" s="1">
        <f t="shared" si="4"/>
        <v>123</v>
      </c>
      <c r="N159" s="1">
        <f t="shared" ref="N159:O159" si="168">SUM(Q159,V159)</f>
        <v>120</v>
      </c>
      <c r="O159" s="1">
        <f t="shared" si="168"/>
        <v>1</v>
      </c>
      <c r="P159" s="1" t="s">
        <v>30</v>
      </c>
      <c r="Q159" s="1">
        <v>76.0</v>
      </c>
      <c r="R159" s="1">
        <v>1.0</v>
      </c>
      <c r="S159" s="1">
        <v>7.0</v>
      </c>
      <c r="T159" s="1">
        <v>2.0</v>
      </c>
      <c r="U159" s="1">
        <v>0.0</v>
      </c>
      <c r="V159" s="1">
        <v>44.0</v>
      </c>
      <c r="W159" s="1">
        <v>0.0</v>
      </c>
      <c r="X159" s="1">
        <v>0.0</v>
      </c>
      <c r="Y159" s="1">
        <v>0.0</v>
      </c>
      <c r="Z159" s="1">
        <v>0.0</v>
      </c>
      <c r="AA159" s="1">
        <v>2.0</v>
      </c>
    </row>
    <row r="160" ht="15.75" customHeight="1">
      <c r="A160" s="1">
        <v>4.0</v>
      </c>
      <c r="B160" s="2">
        <v>41501.0</v>
      </c>
      <c r="C160" s="1">
        <v>33.0</v>
      </c>
      <c r="D160" s="1">
        <v>2013.0</v>
      </c>
      <c r="E160" s="1" t="s">
        <v>35</v>
      </c>
      <c r="F160" s="1" t="s">
        <v>36</v>
      </c>
      <c r="G160" s="1" t="s">
        <v>31</v>
      </c>
      <c r="H160" s="1">
        <f t="shared" si="137"/>
        <v>93</v>
      </c>
      <c r="I160" s="1">
        <v>59.0</v>
      </c>
      <c r="J160" s="1">
        <v>34.0</v>
      </c>
      <c r="K160" s="1">
        <v>0.0</v>
      </c>
      <c r="L160" s="1">
        <f t="shared" si="3"/>
        <v>2</v>
      </c>
      <c r="M160" s="1">
        <f t="shared" si="4"/>
        <v>88</v>
      </c>
      <c r="N160" s="1">
        <f t="shared" ref="N160:O160" si="169">SUM(Q160,V160)</f>
        <v>86</v>
      </c>
      <c r="O160" s="1">
        <f t="shared" si="169"/>
        <v>2</v>
      </c>
      <c r="P160" s="1" t="s">
        <v>47</v>
      </c>
      <c r="Q160" s="1">
        <v>28.0</v>
      </c>
      <c r="R160" s="1">
        <v>2.0</v>
      </c>
      <c r="S160" s="1">
        <v>2.0</v>
      </c>
      <c r="T160" s="1">
        <v>0.0</v>
      </c>
      <c r="U160" s="1">
        <v>1.0</v>
      </c>
      <c r="V160" s="1">
        <v>58.0</v>
      </c>
      <c r="W160" s="1">
        <v>0.0</v>
      </c>
      <c r="X160" s="1">
        <v>1.0</v>
      </c>
      <c r="Y160" s="1">
        <v>0.0</v>
      </c>
      <c r="Z160" s="1">
        <v>3.0</v>
      </c>
      <c r="AA160" s="1">
        <v>2.0</v>
      </c>
    </row>
    <row r="161" ht="15.75" customHeight="1">
      <c r="A161" s="1">
        <v>4.0</v>
      </c>
      <c r="B161" s="2">
        <v>41502.0</v>
      </c>
      <c r="C161" s="1">
        <v>33.0</v>
      </c>
      <c r="D161" s="1">
        <v>2013.0</v>
      </c>
      <c r="E161" s="1" t="s">
        <v>35</v>
      </c>
      <c r="F161" s="1" t="s">
        <v>36</v>
      </c>
      <c r="G161" s="1" t="s">
        <v>31</v>
      </c>
      <c r="H161" s="1">
        <f t="shared" si="137"/>
        <v>53</v>
      </c>
      <c r="I161" s="1">
        <v>27.0</v>
      </c>
      <c r="J161" s="1">
        <v>22.0</v>
      </c>
      <c r="K161" s="1">
        <v>4.0</v>
      </c>
      <c r="L161" s="1">
        <f t="shared" si="3"/>
        <v>4</v>
      </c>
      <c r="M161" s="1">
        <f t="shared" si="4"/>
        <v>46</v>
      </c>
      <c r="N161" s="1">
        <f t="shared" ref="N161:O161" si="170">SUM(Q161,V161)</f>
        <v>46</v>
      </c>
      <c r="O161" s="1">
        <f t="shared" si="170"/>
        <v>0</v>
      </c>
      <c r="P161" s="1" t="s">
        <v>30</v>
      </c>
      <c r="Q161" s="1">
        <v>19.0</v>
      </c>
      <c r="R161" s="1">
        <v>0.0</v>
      </c>
      <c r="S161" s="1">
        <v>3.0</v>
      </c>
      <c r="T161" s="1">
        <v>0.0</v>
      </c>
      <c r="U161" s="1">
        <v>0.0</v>
      </c>
      <c r="V161" s="1">
        <v>27.0</v>
      </c>
      <c r="W161" s="1">
        <v>0.0</v>
      </c>
      <c r="X161" s="1">
        <v>0.0</v>
      </c>
      <c r="Y161" s="1">
        <v>0.0</v>
      </c>
      <c r="Z161" s="1">
        <v>0.0</v>
      </c>
      <c r="AA161" s="1">
        <v>2.0</v>
      </c>
    </row>
    <row r="162" ht="15.75" customHeight="1">
      <c r="A162" s="1">
        <v>4.0</v>
      </c>
      <c r="B162" s="2">
        <v>41499.0</v>
      </c>
      <c r="C162" s="1">
        <v>33.0</v>
      </c>
      <c r="D162" s="1">
        <v>2013.0</v>
      </c>
      <c r="E162" s="1" t="s">
        <v>35</v>
      </c>
      <c r="F162" s="1" t="s">
        <v>37</v>
      </c>
      <c r="G162" s="1" t="s">
        <v>29</v>
      </c>
      <c r="H162" s="1">
        <f t="shared" si="137"/>
        <v>162</v>
      </c>
      <c r="I162" s="1">
        <v>76.0</v>
      </c>
      <c r="J162" s="1">
        <v>86.0</v>
      </c>
      <c r="K162" s="1">
        <v>0.0</v>
      </c>
      <c r="L162" s="1">
        <f t="shared" si="3"/>
        <v>8</v>
      </c>
      <c r="M162" s="1">
        <f t="shared" si="4"/>
        <v>154</v>
      </c>
      <c r="N162" s="1">
        <f t="shared" ref="N162:O162" si="171">SUM(Q162,V162)</f>
        <v>152</v>
      </c>
      <c r="O162" s="1">
        <f t="shared" si="171"/>
        <v>2</v>
      </c>
      <c r="P162" s="1" t="s">
        <v>30</v>
      </c>
      <c r="Q162" s="1">
        <v>76.0</v>
      </c>
      <c r="R162" s="1">
        <v>2.0</v>
      </c>
      <c r="S162" s="1">
        <v>8.0</v>
      </c>
      <c r="T162" s="1">
        <v>0.0</v>
      </c>
      <c r="U162" s="1">
        <v>0.0</v>
      </c>
      <c r="V162" s="1">
        <v>76.0</v>
      </c>
      <c r="W162" s="1">
        <v>0.0</v>
      </c>
      <c r="X162" s="1">
        <v>0.0</v>
      </c>
      <c r="Y162" s="1">
        <v>0.0</v>
      </c>
      <c r="Z162" s="1">
        <v>0.0</v>
      </c>
      <c r="AA162" s="1">
        <v>2.0</v>
      </c>
    </row>
    <row r="163" ht="15.75" customHeight="1">
      <c r="A163" s="1">
        <v>4.0</v>
      </c>
      <c r="B163" s="2">
        <v>41500.0</v>
      </c>
      <c r="C163" s="1">
        <v>33.0</v>
      </c>
      <c r="D163" s="1">
        <v>2013.0</v>
      </c>
      <c r="E163" s="1" t="s">
        <v>35</v>
      </c>
      <c r="F163" s="1" t="s">
        <v>37</v>
      </c>
      <c r="G163" s="1" t="s">
        <v>29</v>
      </c>
      <c r="H163" s="1">
        <f t="shared" si="137"/>
        <v>74</v>
      </c>
      <c r="I163" s="1">
        <v>28.0</v>
      </c>
      <c r="J163" s="1">
        <v>39.0</v>
      </c>
      <c r="K163" s="1">
        <v>7.0</v>
      </c>
      <c r="L163" s="1">
        <f t="shared" si="3"/>
        <v>5</v>
      </c>
      <c r="M163" s="1">
        <f t="shared" si="4"/>
        <v>61</v>
      </c>
      <c r="N163" s="1">
        <f t="shared" ref="N163:O163" si="172">SUM(Q163,V163)</f>
        <v>60</v>
      </c>
      <c r="O163" s="1">
        <f t="shared" si="172"/>
        <v>1</v>
      </c>
      <c r="P163" s="1" t="s">
        <v>30</v>
      </c>
      <c r="Q163" s="1">
        <v>33.0</v>
      </c>
      <c r="R163" s="1">
        <v>1.0</v>
      </c>
      <c r="S163" s="1">
        <v>5.0</v>
      </c>
      <c r="T163" s="1">
        <v>0.0</v>
      </c>
      <c r="U163" s="1">
        <v>0.0</v>
      </c>
      <c r="V163" s="1">
        <v>27.0</v>
      </c>
      <c r="W163" s="1">
        <v>0.0</v>
      </c>
      <c r="X163" s="1">
        <v>1.0</v>
      </c>
      <c r="Y163" s="1">
        <v>0.0</v>
      </c>
      <c r="Z163" s="1">
        <v>0.0</v>
      </c>
      <c r="AA163" s="1">
        <v>2.0</v>
      </c>
    </row>
    <row r="164" ht="15.75" customHeight="1">
      <c r="A164" s="1">
        <v>4.0</v>
      </c>
      <c r="B164" s="2">
        <v>41501.0</v>
      </c>
      <c r="C164" s="1">
        <v>33.0</v>
      </c>
      <c r="D164" s="1">
        <v>2013.0</v>
      </c>
      <c r="E164" s="1" t="s">
        <v>35</v>
      </c>
      <c r="F164" s="1" t="s">
        <v>37</v>
      </c>
      <c r="G164" s="1" t="s">
        <v>31</v>
      </c>
      <c r="H164" s="1">
        <f t="shared" si="137"/>
        <v>235</v>
      </c>
      <c r="I164" s="1">
        <v>165.0</v>
      </c>
      <c r="J164" s="1">
        <v>70.0</v>
      </c>
      <c r="K164" s="1">
        <v>0.0</v>
      </c>
      <c r="L164" s="1">
        <f t="shared" si="3"/>
        <v>3</v>
      </c>
      <c r="M164" s="1">
        <f t="shared" si="4"/>
        <v>233</v>
      </c>
      <c r="N164" s="1">
        <f t="shared" ref="N164:O164" si="173">SUM(Q164,V164)</f>
        <v>224</v>
      </c>
      <c r="O164" s="1">
        <f t="shared" si="173"/>
        <v>9</v>
      </c>
      <c r="P164" s="1" t="s">
        <v>30</v>
      </c>
      <c r="Q164" s="1">
        <v>59.0</v>
      </c>
      <c r="R164" s="1">
        <v>9.0</v>
      </c>
      <c r="S164" s="1">
        <v>2.0</v>
      </c>
      <c r="T164" s="1">
        <v>0.0</v>
      </c>
      <c r="U164" s="1">
        <v>0.0</v>
      </c>
      <c r="V164" s="1">
        <v>165.0</v>
      </c>
      <c r="W164" s="1">
        <v>0.0</v>
      </c>
      <c r="X164" s="1">
        <v>0.0</v>
      </c>
      <c r="Y164" s="1">
        <v>0.0</v>
      </c>
      <c r="Z164" s="1">
        <v>0.0</v>
      </c>
      <c r="AA164" s="1">
        <v>2.0</v>
      </c>
    </row>
    <row r="165" ht="15.75" customHeight="1">
      <c r="A165" s="1">
        <v>4.0</v>
      </c>
      <c r="B165" s="2">
        <v>41502.0</v>
      </c>
      <c r="C165" s="1">
        <v>33.0</v>
      </c>
      <c r="D165" s="1">
        <v>2013.0</v>
      </c>
      <c r="E165" s="1" t="s">
        <v>35</v>
      </c>
      <c r="F165" s="1" t="s">
        <v>37</v>
      </c>
      <c r="G165" s="1" t="s">
        <v>31</v>
      </c>
      <c r="H165" s="1">
        <f t="shared" si="137"/>
        <v>159</v>
      </c>
      <c r="I165" s="1">
        <v>96.0</v>
      </c>
      <c r="J165" s="1">
        <v>63.0</v>
      </c>
      <c r="K165" s="1">
        <v>0.0</v>
      </c>
      <c r="L165" s="1">
        <f t="shared" si="3"/>
        <v>7</v>
      </c>
      <c r="M165" s="1">
        <f t="shared" si="4"/>
        <v>151</v>
      </c>
      <c r="N165" s="1">
        <f t="shared" ref="N165:O165" si="174">SUM(Q165,V165)</f>
        <v>148</v>
      </c>
      <c r="O165" s="1">
        <f t="shared" si="174"/>
        <v>3</v>
      </c>
      <c r="P165" s="1" t="s">
        <v>30</v>
      </c>
      <c r="Q165" s="1">
        <v>53.0</v>
      </c>
      <c r="R165" s="1">
        <v>3.0</v>
      </c>
      <c r="S165" s="1">
        <v>7.0</v>
      </c>
      <c r="T165" s="1">
        <v>0.0</v>
      </c>
      <c r="U165" s="1">
        <v>0.0</v>
      </c>
      <c r="V165" s="1">
        <v>95.0</v>
      </c>
      <c r="W165" s="1">
        <v>0.0</v>
      </c>
      <c r="X165" s="1">
        <v>1.0</v>
      </c>
      <c r="Y165" s="1">
        <v>0.0</v>
      </c>
      <c r="Z165" s="1">
        <v>0.0</v>
      </c>
      <c r="AA165" s="1">
        <v>2.0</v>
      </c>
    </row>
    <row r="166" ht="15.75" customHeight="1">
      <c r="A166" s="1">
        <v>4.0</v>
      </c>
      <c r="B166" s="2">
        <v>41499.0</v>
      </c>
      <c r="C166" s="1">
        <v>33.0</v>
      </c>
      <c r="D166" s="1">
        <v>2013.0</v>
      </c>
      <c r="E166" s="1" t="s">
        <v>35</v>
      </c>
      <c r="F166" s="1" t="s">
        <v>38</v>
      </c>
      <c r="G166" s="1" t="s">
        <v>29</v>
      </c>
      <c r="H166" s="1">
        <f t="shared" si="137"/>
        <v>340</v>
      </c>
      <c r="I166" s="1">
        <v>133.0</v>
      </c>
      <c r="J166" s="1">
        <v>207.0</v>
      </c>
      <c r="K166" s="1">
        <v>0.0</v>
      </c>
      <c r="L166" s="1">
        <f t="shared" si="3"/>
        <v>12</v>
      </c>
      <c r="M166" s="1">
        <f t="shared" si="4"/>
        <v>329</v>
      </c>
      <c r="N166" s="1">
        <f t="shared" ref="N166:O166" si="175">SUM(Q166,V166)</f>
        <v>321</v>
      </c>
      <c r="O166" s="1">
        <f t="shared" si="175"/>
        <v>6</v>
      </c>
      <c r="P166" s="1" t="s">
        <v>30</v>
      </c>
      <c r="Q166" s="1">
        <v>188.0</v>
      </c>
      <c r="R166" s="1">
        <v>6.0</v>
      </c>
      <c r="S166" s="1">
        <v>11.0</v>
      </c>
      <c r="T166" s="1">
        <v>2.0</v>
      </c>
      <c r="U166" s="1">
        <v>0.0</v>
      </c>
      <c r="V166" s="1">
        <v>133.0</v>
      </c>
      <c r="W166" s="1">
        <v>0.0</v>
      </c>
      <c r="X166" s="1">
        <v>0.0</v>
      </c>
      <c r="Y166" s="1">
        <v>0.0</v>
      </c>
      <c r="Z166" s="1">
        <v>1.0</v>
      </c>
      <c r="AA166" s="1">
        <v>2.0</v>
      </c>
    </row>
    <row r="167" ht="15.75" customHeight="1">
      <c r="A167" s="1">
        <v>4.0</v>
      </c>
      <c r="B167" s="2">
        <v>41500.0</v>
      </c>
      <c r="C167" s="1">
        <v>33.0</v>
      </c>
      <c r="D167" s="1">
        <v>2013.0</v>
      </c>
      <c r="E167" s="1" t="s">
        <v>35</v>
      </c>
      <c r="F167" s="1" t="s">
        <v>38</v>
      </c>
      <c r="G167" s="1" t="s">
        <v>29</v>
      </c>
      <c r="H167" s="1">
        <f t="shared" si="137"/>
        <v>202</v>
      </c>
      <c r="I167" s="1">
        <v>55.0</v>
      </c>
      <c r="J167" s="1">
        <v>144.0</v>
      </c>
      <c r="K167" s="1">
        <v>3.0</v>
      </c>
      <c r="L167" s="1">
        <f t="shared" si="3"/>
        <v>10</v>
      </c>
      <c r="M167" s="1">
        <f t="shared" si="4"/>
        <v>188</v>
      </c>
      <c r="N167" s="1">
        <f t="shared" ref="N167:O167" si="176">SUM(Q167,V167)</f>
        <v>186</v>
      </c>
      <c r="O167" s="1">
        <f t="shared" si="176"/>
        <v>1</v>
      </c>
      <c r="P167" s="1" t="s">
        <v>53</v>
      </c>
      <c r="Q167" s="1">
        <v>131.0</v>
      </c>
      <c r="R167" s="1">
        <v>1.0</v>
      </c>
      <c r="S167" s="1">
        <v>10.0</v>
      </c>
      <c r="T167" s="1">
        <v>1.0</v>
      </c>
      <c r="U167" s="1">
        <v>1.0</v>
      </c>
      <c r="V167" s="1">
        <v>55.0</v>
      </c>
      <c r="W167" s="1">
        <v>0.0</v>
      </c>
      <c r="X167" s="1">
        <v>0.0</v>
      </c>
      <c r="Y167" s="1">
        <v>0.0</v>
      </c>
      <c r="Z167" s="1">
        <v>0.0</v>
      </c>
      <c r="AA167" s="1">
        <v>2.0</v>
      </c>
    </row>
    <row r="168" ht="15.75" customHeight="1">
      <c r="A168" s="1">
        <v>4.0</v>
      </c>
      <c r="B168" s="2">
        <v>41501.0</v>
      </c>
      <c r="C168" s="1">
        <v>33.0</v>
      </c>
      <c r="D168" s="1">
        <v>2013.0</v>
      </c>
      <c r="E168" s="1" t="s">
        <v>35</v>
      </c>
      <c r="F168" s="1" t="s">
        <v>38</v>
      </c>
      <c r="G168" s="1" t="s">
        <v>31</v>
      </c>
      <c r="H168" s="1">
        <f t="shared" si="137"/>
        <v>168</v>
      </c>
      <c r="I168" s="1">
        <v>95.0</v>
      </c>
      <c r="J168" s="1">
        <v>70.0</v>
      </c>
      <c r="K168" s="1">
        <v>3.0</v>
      </c>
      <c r="L168" s="1">
        <f t="shared" si="3"/>
        <v>3</v>
      </c>
      <c r="M168" s="1">
        <f t="shared" si="4"/>
        <v>162</v>
      </c>
      <c r="N168" s="1">
        <f t="shared" ref="N168:O168" si="177">SUM(Q168,V168)</f>
        <v>156</v>
      </c>
      <c r="O168" s="1">
        <f t="shared" si="177"/>
        <v>6</v>
      </c>
      <c r="P168" s="1" t="s">
        <v>30</v>
      </c>
      <c r="Q168" s="1">
        <v>62.0</v>
      </c>
      <c r="R168" s="1">
        <v>5.0</v>
      </c>
      <c r="S168" s="1">
        <v>3.0</v>
      </c>
      <c r="T168" s="1">
        <v>0.0</v>
      </c>
      <c r="U168" s="1">
        <v>0.0</v>
      </c>
      <c r="V168" s="1">
        <v>94.0</v>
      </c>
      <c r="W168" s="1">
        <v>1.0</v>
      </c>
      <c r="X168" s="1">
        <v>0.0</v>
      </c>
      <c r="Y168" s="1">
        <v>0.0</v>
      </c>
      <c r="Z168" s="1">
        <v>0.0</v>
      </c>
      <c r="AA168" s="1">
        <v>2.0</v>
      </c>
    </row>
    <row r="169" ht="15.75" customHeight="1">
      <c r="A169" s="1">
        <v>4.0</v>
      </c>
      <c r="B169" s="2">
        <v>41502.0</v>
      </c>
      <c r="C169" s="1">
        <v>33.0</v>
      </c>
      <c r="D169" s="1">
        <v>2013.0</v>
      </c>
      <c r="E169" s="1" t="s">
        <v>35</v>
      </c>
      <c r="F169" s="1" t="s">
        <v>38</v>
      </c>
      <c r="G169" s="1" t="s">
        <v>31</v>
      </c>
      <c r="H169" s="1">
        <f t="shared" si="137"/>
        <v>155</v>
      </c>
      <c r="I169" s="1">
        <v>74.0</v>
      </c>
      <c r="J169" s="1">
        <v>80.0</v>
      </c>
      <c r="K169" s="1">
        <v>1.0</v>
      </c>
      <c r="L169" s="1">
        <f t="shared" si="3"/>
        <v>9</v>
      </c>
      <c r="M169" s="1">
        <f t="shared" si="4"/>
        <v>145</v>
      </c>
      <c r="N169" s="1">
        <f t="shared" ref="N169:O169" si="178">SUM(Q169,V169)</f>
        <v>142</v>
      </c>
      <c r="O169" s="1">
        <f t="shared" si="178"/>
        <v>0</v>
      </c>
      <c r="P169" s="1" t="s">
        <v>30</v>
      </c>
      <c r="Q169" s="1">
        <v>68.0</v>
      </c>
      <c r="R169" s="1">
        <v>0.0</v>
      </c>
      <c r="S169" s="1">
        <v>9.0</v>
      </c>
      <c r="T169" s="1">
        <v>3.0</v>
      </c>
      <c r="U169" s="1">
        <v>0.0</v>
      </c>
      <c r="V169" s="1">
        <v>74.0</v>
      </c>
      <c r="W169" s="1">
        <v>0.0</v>
      </c>
      <c r="X169" s="1">
        <v>0.0</v>
      </c>
      <c r="Y169" s="1">
        <v>0.0</v>
      </c>
      <c r="Z169" s="1">
        <v>0.0</v>
      </c>
      <c r="AA169" s="1">
        <v>2.0</v>
      </c>
    </row>
    <row r="170" ht="15.75" customHeight="1">
      <c r="A170" s="1">
        <v>4.0</v>
      </c>
      <c r="B170" s="2">
        <v>41499.0</v>
      </c>
      <c r="C170" s="1">
        <v>33.0</v>
      </c>
      <c r="D170" s="1">
        <v>2013.0</v>
      </c>
      <c r="E170" s="1" t="s">
        <v>39</v>
      </c>
      <c r="F170" s="1" t="s">
        <v>40</v>
      </c>
      <c r="G170" s="1" t="s">
        <v>29</v>
      </c>
      <c r="H170" s="1">
        <f t="shared" si="137"/>
        <v>167</v>
      </c>
      <c r="I170" s="1">
        <v>20.0</v>
      </c>
      <c r="J170" s="1">
        <v>145.0</v>
      </c>
      <c r="K170" s="1">
        <v>2.0</v>
      </c>
      <c r="L170" s="1">
        <f t="shared" si="3"/>
        <v>8</v>
      </c>
      <c r="M170" s="1">
        <f t="shared" si="4"/>
        <v>157</v>
      </c>
      <c r="N170" s="1">
        <f t="shared" ref="N170:O170" si="179">SUM(Q170,V170)</f>
        <v>153</v>
      </c>
      <c r="O170" s="1">
        <f t="shared" si="179"/>
        <v>4</v>
      </c>
      <c r="P170" s="1" t="s">
        <v>30</v>
      </c>
      <c r="Q170" s="1">
        <v>133.0</v>
      </c>
      <c r="R170" s="1">
        <v>4.0</v>
      </c>
      <c r="S170" s="1">
        <v>8.0</v>
      </c>
      <c r="T170" s="1">
        <v>0.0</v>
      </c>
      <c r="U170" s="1">
        <v>0.0</v>
      </c>
      <c r="V170" s="1">
        <v>20.0</v>
      </c>
      <c r="W170" s="1">
        <v>0.0</v>
      </c>
      <c r="X170" s="1">
        <v>0.0</v>
      </c>
      <c r="Y170" s="1">
        <v>0.0</v>
      </c>
      <c r="Z170" s="1">
        <v>0.0</v>
      </c>
      <c r="AA170" s="1">
        <v>2.0</v>
      </c>
    </row>
    <row r="171" ht="15.75" customHeight="1">
      <c r="A171" s="1">
        <v>4.0</v>
      </c>
      <c r="B171" s="2">
        <v>41500.0</v>
      </c>
      <c r="C171" s="1">
        <v>33.0</v>
      </c>
      <c r="D171" s="1">
        <v>2013.0</v>
      </c>
      <c r="E171" s="1" t="s">
        <v>39</v>
      </c>
      <c r="F171" s="1" t="s">
        <v>40</v>
      </c>
      <c r="G171" s="1" t="s">
        <v>29</v>
      </c>
      <c r="H171" s="1">
        <f t="shared" si="137"/>
        <v>141</v>
      </c>
      <c r="I171" s="1">
        <v>13.0</v>
      </c>
      <c r="J171" s="1">
        <v>121.0</v>
      </c>
      <c r="K171" s="1">
        <v>7.0</v>
      </c>
      <c r="L171" s="1">
        <f t="shared" si="3"/>
        <v>9</v>
      </c>
      <c r="M171" s="1">
        <f t="shared" si="4"/>
        <v>97</v>
      </c>
      <c r="N171" s="1">
        <f t="shared" ref="N171:O171" si="180">SUM(Q171,V171)</f>
        <v>93</v>
      </c>
      <c r="O171" s="1">
        <f t="shared" si="180"/>
        <v>1</v>
      </c>
      <c r="P171" s="1" t="s">
        <v>30</v>
      </c>
      <c r="Q171" s="1">
        <v>82.0</v>
      </c>
      <c r="R171" s="1">
        <v>0.0</v>
      </c>
      <c r="S171" s="1">
        <v>9.0</v>
      </c>
      <c r="T171" s="1">
        <v>3.0</v>
      </c>
      <c r="U171" s="1">
        <v>0.0</v>
      </c>
      <c r="V171" s="1">
        <v>11.0</v>
      </c>
      <c r="W171" s="1">
        <v>1.0</v>
      </c>
      <c r="X171" s="1">
        <v>1.0</v>
      </c>
      <c r="Y171" s="1">
        <v>0.0</v>
      </c>
      <c r="Z171" s="1">
        <v>0.0</v>
      </c>
      <c r="AA171" s="1">
        <v>2.0</v>
      </c>
    </row>
    <row r="172" ht="15.75" customHeight="1">
      <c r="A172" s="1">
        <v>4.0</v>
      </c>
      <c r="B172" s="2">
        <v>41501.0</v>
      </c>
      <c r="C172" s="1">
        <v>33.0</v>
      </c>
      <c r="D172" s="1">
        <v>2013.0</v>
      </c>
      <c r="E172" s="1" t="s">
        <v>39</v>
      </c>
      <c r="F172" s="1" t="s">
        <v>40</v>
      </c>
      <c r="G172" s="1" t="s">
        <v>31</v>
      </c>
      <c r="H172" s="1">
        <f t="shared" si="137"/>
        <v>155</v>
      </c>
      <c r="I172" s="1">
        <v>52.0</v>
      </c>
      <c r="J172" s="1">
        <v>101.0</v>
      </c>
      <c r="K172" s="1">
        <v>2.0</v>
      </c>
      <c r="L172" s="1">
        <f t="shared" si="3"/>
        <v>12</v>
      </c>
      <c r="M172" s="1">
        <f t="shared" si="4"/>
        <v>142</v>
      </c>
      <c r="N172" s="1">
        <f t="shared" ref="N172:O172" si="181">SUM(Q172,V172)</f>
        <v>134</v>
      </c>
      <c r="O172" s="1">
        <f t="shared" si="181"/>
        <v>8</v>
      </c>
      <c r="P172" s="1" t="s">
        <v>30</v>
      </c>
      <c r="Q172" s="1">
        <v>82.0</v>
      </c>
      <c r="R172" s="1">
        <v>8.0</v>
      </c>
      <c r="S172" s="1">
        <v>11.0</v>
      </c>
      <c r="T172" s="1">
        <v>0.0</v>
      </c>
      <c r="U172" s="1">
        <v>0.0</v>
      </c>
      <c r="V172" s="1">
        <v>52.0</v>
      </c>
      <c r="W172" s="1">
        <v>0.0</v>
      </c>
      <c r="X172" s="1">
        <v>0.0</v>
      </c>
      <c r="Y172" s="1">
        <v>0.0</v>
      </c>
      <c r="Z172" s="1">
        <v>0.0</v>
      </c>
      <c r="AA172" s="1">
        <v>2.0</v>
      </c>
    </row>
    <row r="173" ht="15.75" customHeight="1">
      <c r="A173" s="1">
        <v>4.0</v>
      </c>
      <c r="B173" s="2">
        <v>41502.0</v>
      </c>
      <c r="C173" s="1">
        <v>33.0</v>
      </c>
      <c r="D173" s="1">
        <v>2013.0</v>
      </c>
      <c r="E173" s="1" t="s">
        <v>39</v>
      </c>
      <c r="F173" s="1" t="s">
        <v>40</v>
      </c>
      <c r="G173" s="1" t="s">
        <v>31</v>
      </c>
      <c r="H173" s="1">
        <f t="shared" si="137"/>
        <v>109</v>
      </c>
      <c r="I173" s="1">
        <v>61.0</v>
      </c>
      <c r="J173" s="1">
        <v>48.0</v>
      </c>
      <c r="K173" s="1">
        <v>0.0</v>
      </c>
      <c r="L173" s="1">
        <f t="shared" si="3"/>
        <v>16</v>
      </c>
      <c r="M173" s="1">
        <f t="shared" si="4"/>
        <v>93</v>
      </c>
      <c r="N173" s="1">
        <f t="shared" ref="N173:O173" si="182">SUM(Q173,V173)</f>
        <v>92</v>
      </c>
      <c r="O173" s="1">
        <f t="shared" si="182"/>
        <v>0</v>
      </c>
      <c r="P173" s="1" t="s">
        <v>30</v>
      </c>
      <c r="Q173" s="1">
        <v>31.0</v>
      </c>
      <c r="R173" s="1">
        <v>0.0</v>
      </c>
      <c r="S173" s="1">
        <v>16.0</v>
      </c>
      <c r="T173" s="1">
        <v>1.0</v>
      </c>
      <c r="U173" s="1">
        <v>0.0</v>
      </c>
      <c r="V173" s="1">
        <v>61.0</v>
      </c>
      <c r="W173" s="1">
        <v>0.0</v>
      </c>
      <c r="X173" s="1">
        <v>0.0</v>
      </c>
      <c r="Y173" s="1">
        <v>0.0</v>
      </c>
      <c r="Z173" s="1">
        <v>0.0</v>
      </c>
      <c r="AA173" s="1">
        <v>2.0</v>
      </c>
    </row>
    <row r="174" ht="15.75" customHeight="1">
      <c r="A174" s="1">
        <v>4.0</v>
      </c>
      <c r="B174" s="2">
        <v>41499.0</v>
      </c>
      <c r="C174" s="1">
        <v>33.0</v>
      </c>
      <c r="D174" s="1">
        <v>2013.0</v>
      </c>
      <c r="E174" s="1" t="s">
        <v>39</v>
      </c>
      <c r="F174" s="1" t="s">
        <v>41</v>
      </c>
      <c r="G174" s="1" t="s">
        <v>29</v>
      </c>
      <c r="H174" s="1">
        <f t="shared" si="137"/>
        <v>188</v>
      </c>
      <c r="I174" s="1">
        <v>53.0</v>
      </c>
      <c r="J174" s="1">
        <v>132.0</v>
      </c>
      <c r="K174" s="1">
        <v>3.0</v>
      </c>
      <c r="L174" s="1">
        <f t="shared" si="3"/>
        <v>15</v>
      </c>
      <c r="M174" s="1">
        <f t="shared" si="4"/>
        <v>170</v>
      </c>
      <c r="N174" s="1">
        <f t="shared" ref="N174:O174" si="183">SUM(Q174,V174)</f>
        <v>170</v>
      </c>
      <c r="O174" s="1">
        <f t="shared" si="183"/>
        <v>0</v>
      </c>
      <c r="P174" s="1" t="s">
        <v>30</v>
      </c>
      <c r="Q174" s="1">
        <v>117.0</v>
      </c>
      <c r="R174" s="1">
        <v>0.0</v>
      </c>
      <c r="S174" s="1">
        <v>15.0</v>
      </c>
      <c r="T174" s="1">
        <v>0.0</v>
      </c>
      <c r="U174" s="1">
        <v>0.0</v>
      </c>
      <c r="V174" s="1">
        <v>53.0</v>
      </c>
      <c r="W174" s="1">
        <v>0.0</v>
      </c>
      <c r="X174" s="1">
        <v>0.0</v>
      </c>
      <c r="Y174" s="1">
        <v>0.0</v>
      </c>
      <c r="Z174" s="1">
        <v>0.0</v>
      </c>
      <c r="AA174" s="1">
        <v>2.0</v>
      </c>
    </row>
    <row r="175" ht="15.75" customHeight="1">
      <c r="A175" s="1">
        <v>4.0</v>
      </c>
      <c r="B175" s="2">
        <v>41500.0</v>
      </c>
      <c r="C175" s="1">
        <v>33.0</v>
      </c>
      <c r="D175" s="1">
        <v>2013.0</v>
      </c>
      <c r="E175" s="1" t="s">
        <v>39</v>
      </c>
      <c r="F175" s="1" t="s">
        <v>41</v>
      </c>
      <c r="G175" s="1" t="s">
        <v>29</v>
      </c>
      <c r="H175" s="1" t="s">
        <v>30</v>
      </c>
      <c r="I175" s="1" t="s">
        <v>30</v>
      </c>
      <c r="J175" s="1" t="s">
        <v>30</v>
      </c>
      <c r="K175" s="1" t="s">
        <v>30</v>
      </c>
      <c r="L175" s="1">
        <f t="shared" si="3"/>
        <v>0</v>
      </c>
      <c r="M175" s="1">
        <f t="shared" si="4"/>
        <v>0</v>
      </c>
      <c r="N175" s="1">
        <f t="shared" ref="N175:O175" si="184">SUM(Q175,V175)</f>
        <v>0</v>
      </c>
      <c r="O175" s="1">
        <f t="shared" si="184"/>
        <v>0</v>
      </c>
      <c r="P175" s="1" t="s">
        <v>30</v>
      </c>
      <c r="Q175" s="1" t="s">
        <v>30</v>
      </c>
      <c r="R175" s="1" t="s">
        <v>30</v>
      </c>
      <c r="S175" s="1" t="s">
        <v>30</v>
      </c>
      <c r="T175" s="1" t="s">
        <v>30</v>
      </c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Z175" s="1" t="s">
        <v>30</v>
      </c>
      <c r="AA175" s="1">
        <v>2.0</v>
      </c>
    </row>
    <row r="176" ht="15.75" customHeight="1">
      <c r="A176" s="1">
        <v>4.0</v>
      </c>
      <c r="B176" s="2">
        <v>41501.0</v>
      </c>
      <c r="C176" s="1">
        <v>33.0</v>
      </c>
      <c r="D176" s="1">
        <v>2013.0</v>
      </c>
      <c r="E176" s="1" t="s">
        <v>39</v>
      </c>
      <c r="F176" s="1" t="s">
        <v>41</v>
      </c>
      <c r="G176" s="1" t="s">
        <v>31</v>
      </c>
      <c r="H176" s="1">
        <f t="shared" ref="H176:H187" si="186">SUM(I176:K176)</f>
        <v>151</v>
      </c>
      <c r="I176" s="1">
        <v>57.0</v>
      </c>
      <c r="J176" s="1">
        <v>93.0</v>
      </c>
      <c r="K176" s="1">
        <v>1.0</v>
      </c>
      <c r="L176" s="1">
        <f t="shared" si="3"/>
        <v>15</v>
      </c>
      <c r="M176" s="1">
        <f t="shared" si="4"/>
        <v>134</v>
      </c>
      <c r="N176" s="1">
        <f t="shared" ref="N176:O176" si="185">SUM(Q176,V176)</f>
        <v>128</v>
      </c>
      <c r="O176" s="1">
        <f t="shared" si="185"/>
        <v>4</v>
      </c>
      <c r="P176" s="1" t="s">
        <v>30</v>
      </c>
      <c r="Q176" s="1">
        <v>72.0</v>
      </c>
      <c r="R176" s="1">
        <v>4.0</v>
      </c>
      <c r="S176" s="1">
        <v>15.0</v>
      </c>
      <c r="T176" s="1">
        <v>2.0</v>
      </c>
      <c r="U176" s="1">
        <v>0.0</v>
      </c>
      <c r="V176" s="1">
        <v>56.0</v>
      </c>
      <c r="W176" s="1">
        <v>0.0</v>
      </c>
      <c r="X176" s="1">
        <v>1.0</v>
      </c>
      <c r="Y176" s="1">
        <v>0.0</v>
      </c>
      <c r="Z176" s="1">
        <v>0.0</v>
      </c>
      <c r="AA176" s="1">
        <v>2.0</v>
      </c>
    </row>
    <row r="177" ht="15.75" customHeight="1">
      <c r="A177" s="1">
        <v>4.0</v>
      </c>
      <c r="B177" s="2">
        <v>41502.0</v>
      </c>
      <c r="C177" s="1">
        <v>33.0</v>
      </c>
      <c r="D177" s="1">
        <v>2013.0</v>
      </c>
      <c r="E177" s="1" t="s">
        <v>39</v>
      </c>
      <c r="F177" s="1" t="s">
        <v>41</v>
      </c>
      <c r="G177" s="1" t="s">
        <v>31</v>
      </c>
      <c r="H177" s="1">
        <f t="shared" si="186"/>
        <v>98</v>
      </c>
      <c r="I177" s="1">
        <v>32.0</v>
      </c>
      <c r="J177" s="1">
        <v>64.0</v>
      </c>
      <c r="K177" s="1">
        <v>2.0</v>
      </c>
      <c r="L177" s="1">
        <f t="shared" si="3"/>
        <v>15</v>
      </c>
      <c r="M177" s="1">
        <f t="shared" si="4"/>
        <v>82</v>
      </c>
      <c r="N177" s="1">
        <f t="shared" ref="N177:O177" si="187">SUM(Q177,V177)</f>
        <v>82</v>
      </c>
      <c r="O177" s="1">
        <f t="shared" si="187"/>
        <v>0</v>
      </c>
      <c r="P177" s="1" t="s">
        <v>30</v>
      </c>
      <c r="Q177" s="1">
        <v>50.0</v>
      </c>
      <c r="R177" s="1">
        <v>0.0</v>
      </c>
      <c r="S177" s="1">
        <v>14.0</v>
      </c>
      <c r="T177" s="1">
        <v>0.0</v>
      </c>
      <c r="U177" s="1">
        <v>0.0</v>
      </c>
      <c r="V177" s="1">
        <v>32.0</v>
      </c>
      <c r="W177" s="1">
        <v>0.0</v>
      </c>
      <c r="X177" s="1">
        <v>0.0</v>
      </c>
      <c r="Y177" s="1">
        <v>0.0</v>
      </c>
      <c r="Z177" s="1">
        <v>0.0</v>
      </c>
      <c r="AA177" s="1">
        <v>2.0</v>
      </c>
    </row>
    <row r="178" ht="15.75" customHeight="1">
      <c r="A178" s="1">
        <v>4.0</v>
      </c>
      <c r="B178" s="2">
        <v>41499.0</v>
      </c>
      <c r="C178" s="1">
        <v>33.0</v>
      </c>
      <c r="D178" s="1">
        <v>2013.0</v>
      </c>
      <c r="E178" s="1" t="s">
        <v>39</v>
      </c>
      <c r="F178" s="1" t="s">
        <v>42</v>
      </c>
      <c r="G178" s="1" t="s">
        <v>29</v>
      </c>
      <c r="H178" s="1">
        <f t="shared" si="186"/>
        <v>24</v>
      </c>
      <c r="I178" s="1">
        <v>15.0</v>
      </c>
      <c r="J178" s="1">
        <v>9.0</v>
      </c>
      <c r="K178" s="1">
        <v>0.0</v>
      </c>
      <c r="L178" s="1">
        <f t="shared" si="3"/>
        <v>2</v>
      </c>
      <c r="M178" s="1">
        <f t="shared" si="4"/>
        <v>22</v>
      </c>
      <c r="N178" s="1">
        <f t="shared" ref="N178:O178" si="188">SUM(Q178,V178)</f>
        <v>22</v>
      </c>
      <c r="O178" s="1">
        <f t="shared" si="188"/>
        <v>0</v>
      </c>
      <c r="P178" s="1" t="s">
        <v>30</v>
      </c>
      <c r="Q178" s="1">
        <v>7.0</v>
      </c>
      <c r="R178" s="1">
        <v>0.0</v>
      </c>
      <c r="S178" s="1">
        <v>2.0</v>
      </c>
      <c r="T178" s="1">
        <v>0.0</v>
      </c>
      <c r="U178" s="1">
        <v>0.0</v>
      </c>
      <c r="V178" s="1">
        <v>15.0</v>
      </c>
      <c r="W178" s="1">
        <v>0.0</v>
      </c>
      <c r="X178" s="1">
        <v>0.0</v>
      </c>
      <c r="Y178" s="1">
        <v>0.0</v>
      </c>
      <c r="Z178" s="1">
        <v>0.0</v>
      </c>
      <c r="AA178" s="1">
        <v>2.0</v>
      </c>
    </row>
    <row r="179" ht="15.75" customHeight="1">
      <c r="A179" s="1">
        <v>4.0</v>
      </c>
      <c r="B179" s="2">
        <v>41500.0</v>
      </c>
      <c r="C179" s="1">
        <v>33.0</v>
      </c>
      <c r="D179" s="1">
        <v>2013.0</v>
      </c>
      <c r="E179" s="1" t="s">
        <v>39</v>
      </c>
      <c r="F179" s="1" t="s">
        <v>42</v>
      </c>
      <c r="G179" s="1" t="s">
        <v>29</v>
      </c>
      <c r="H179" s="1">
        <f t="shared" si="186"/>
        <v>46</v>
      </c>
      <c r="I179" s="1">
        <v>22.0</v>
      </c>
      <c r="J179" s="1">
        <v>24.0</v>
      </c>
      <c r="K179" s="1">
        <v>0.0</v>
      </c>
      <c r="L179" s="1">
        <f t="shared" si="3"/>
        <v>4</v>
      </c>
      <c r="M179" s="1">
        <f t="shared" si="4"/>
        <v>42</v>
      </c>
      <c r="N179" s="1">
        <f t="shared" ref="N179:O179" si="189">SUM(Q179,V179)</f>
        <v>41</v>
      </c>
      <c r="O179" s="1">
        <f t="shared" si="189"/>
        <v>0</v>
      </c>
      <c r="P179" s="1" t="s">
        <v>30</v>
      </c>
      <c r="Q179" s="1">
        <v>19.0</v>
      </c>
      <c r="R179" s="1">
        <v>0.0</v>
      </c>
      <c r="S179" s="1">
        <v>4.0</v>
      </c>
      <c r="T179" s="1">
        <v>1.0</v>
      </c>
      <c r="U179" s="1">
        <v>0.0</v>
      </c>
      <c r="V179" s="1">
        <v>22.0</v>
      </c>
      <c r="W179" s="1">
        <v>0.0</v>
      </c>
      <c r="X179" s="1">
        <v>0.0</v>
      </c>
      <c r="Y179" s="1">
        <v>0.0</v>
      </c>
      <c r="Z179" s="1">
        <v>0.0</v>
      </c>
      <c r="AA179" s="1">
        <v>2.0</v>
      </c>
    </row>
    <row r="180" ht="15.75" customHeight="1">
      <c r="A180" s="1">
        <v>4.0</v>
      </c>
      <c r="B180" s="2">
        <v>41501.0</v>
      </c>
      <c r="C180" s="1">
        <v>33.0</v>
      </c>
      <c r="D180" s="1">
        <v>2013.0</v>
      </c>
      <c r="E180" s="1" t="s">
        <v>39</v>
      </c>
      <c r="F180" s="1" t="s">
        <v>42</v>
      </c>
      <c r="G180" s="1" t="s">
        <v>31</v>
      </c>
      <c r="H180" s="1">
        <f t="shared" si="186"/>
        <v>98</v>
      </c>
      <c r="I180" s="1">
        <v>37.0</v>
      </c>
      <c r="J180" s="1">
        <v>58.0</v>
      </c>
      <c r="K180" s="1">
        <v>3.0</v>
      </c>
      <c r="L180" s="1">
        <f t="shared" si="3"/>
        <v>9</v>
      </c>
      <c r="M180" s="1">
        <f t="shared" si="4"/>
        <v>86</v>
      </c>
      <c r="N180" s="1">
        <f t="shared" ref="N180:O180" si="190">SUM(Q180,V180)</f>
        <v>82</v>
      </c>
      <c r="O180" s="1">
        <f t="shared" si="190"/>
        <v>4</v>
      </c>
      <c r="P180" s="1" t="s">
        <v>30</v>
      </c>
      <c r="Q180" s="1">
        <v>45.0</v>
      </c>
      <c r="R180" s="1">
        <v>4.0</v>
      </c>
      <c r="S180" s="1">
        <v>9.0</v>
      </c>
      <c r="T180" s="1">
        <v>0.0</v>
      </c>
      <c r="U180" s="1">
        <v>0.0</v>
      </c>
      <c r="V180" s="1">
        <v>37.0</v>
      </c>
      <c r="W180" s="1">
        <v>0.0</v>
      </c>
      <c r="X180" s="1">
        <v>0.0</v>
      </c>
      <c r="Y180" s="1">
        <v>0.0</v>
      </c>
      <c r="Z180" s="1">
        <v>0.0</v>
      </c>
      <c r="AA180" s="1">
        <v>2.0</v>
      </c>
    </row>
    <row r="181" ht="15.75" customHeight="1">
      <c r="A181" s="1">
        <v>4.0</v>
      </c>
      <c r="B181" s="2">
        <v>41502.0</v>
      </c>
      <c r="C181" s="1">
        <v>33.0</v>
      </c>
      <c r="D181" s="1">
        <v>2013.0</v>
      </c>
      <c r="E181" s="1" t="s">
        <v>39</v>
      </c>
      <c r="F181" s="1" t="s">
        <v>42</v>
      </c>
      <c r="G181" s="1" t="s">
        <v>31</v>
      </c>
      <c r="H181" s="1">
        <f t="shared" si="186"/>
        <v>41</v>
      </c>
      <c r="I181" s="1">
        <v>16.0</v>
      </c>
      <c r="J181" s="1">
        <v>23.0</v>
      </c>
      <c r="K181" s="1">
        <v>2.0</v>
      </c>
      <c r="L181" s="1">
        <f t="shared" si="3"/>
        <v>3</v>
      </c>
      <c r="M181" s="1">
        <f t="shared" si="4"/>
        <v>35</v>
      </c>
      <c r="N181" s="1">
        <f t="shared" ref="N181:O181" si="191">SUM(Q181,V181)</f>
        <v>31</v>
      </c>
      <c r="O181" s="1">
        <f t="shared" si="191"/>
        <v>4</v>
      </c>
      <c r="P181" s="1" t="s">
        <v>30</v>
      </c>
      <c r="Q181" s="1">
        <v>16.0</v>
      </c>
      <c r="R181" s="1">
        <v>4.0</v>
      </c>
      <c r="S181" s="1">
        <v>3.0</v>
      </c>
      <c r="T181" s="1">
        <v>0.0</v>
      </c>
      <c r="U181" s="1">
        <v>0.0</v>
      </c>
      <c r="V181" s="1">
        <v>15.0</v>
      </c>
      <c r="W181" s="1">
        <v>0.0</v>
      </c>
      <c r="X181" s="1">
        <v>1.0</v>
      </c>
      <c r="Y181" s="1">
        <v>0.0</v>
      </c>
      <c r="Z181" s="1">
        <v>1.0</v>
      </c>
      <c r="AA181" s="1">
        <v>2.0</v>
      </c>
    </row>
    <row r="182" ht="15.75" customHeight="1">
      <c r="A182" s="1">
        <v>4.0</v>
      </c>
      <c r="B182" s="2">
        <v>41499.0</v>
      </c>
      <c r="C182" s="1">
        <v>33.0</v>
      </c>
      <c r="D182" s="1">
        <v>2013.0</v>
      </c>
      <c r="E182" s="1" t="s">
        <v>43</v>
      </c>
      <c r="F182" s="1" t="s">
        <v>44</v>
      </c>
      <c r="G182" s="1" t="s">
        <v>29</v>
      </c>
      <c r="H182" s="1">
        <f t="shared" si="186"/>
        <v>96</v>
      </c>
      <c r="I182" s="1">
        <v>46.0</v>
      </c>
      <c r="J182" s="1">
        <v>49.0</v>
      </c>
      <c r="K182" s="1">
        <v>1.0</v>
      </c>
      <c r="L182" s="1">
        <f t="shared" si="3"/>
        <v>2</v>
      </c>
      <c r="M182" s="1">
        <f t="shared" si="4"/>
        <v>94</v>
      </c>
      <c r="N182" s="1">
        <f t="shared" ref="N182:O182" si="192">SUM(Q182,V182)</f>
        <v>94</v>
      </c>
      <c r="O182" s="1">
        <f t="shared" si="192"/>
        <v>0</v>
      </c>
      <c r="P182" s="1" t="s">
        <v>30</v>
      </c>
      <c r="Q182" s="1">
        <v>48.0</v>
      </c>
      <c r="R182" s="1">
        <v>0.0</v>
      </c>
      <c r="S182" s="1">
        <v>1.0</v>
      </c>
      <c r="T182" s="1">
        <v>0.0</v>
      </c>
      <c r="U182" s="1">
        <v>0.0</v>
      </c>
      <c r="V182" s="1">
        <v>46.0</v>
      </c>
      <c r="W182" s="1">
        <v>0.0</v>
      </c>
      <c r="X182" s="1">
        <v>0.0</v>
      </c>
      <c r="Y182" s="1">
        <v>0.0</v>
      </c>
      <c r="Z182" s="1">
        <v>0.0</v>
      </c>
      <c r="AA182" s="1">
        <v>2.0</v>
      </c>
    </row>
    <row r="183" ht="15.75" customHeight="1">
      <c r="A183" s="1">
        <v>4.0</v>
      </c>
      <c r="B183" s="2">
        <v>41500.0</v>
      </c>
      <c r="C183" s="1">
        <v>33.0</v>
      </c>
      <c r="D183" s="1">
        <v>2013.0</v>
      </c>
      <c r="E183" s="1" t="s">
        <v>43</v>
      </c>
      <c r="F183" s="1" t="s">
        <v>44</v>
      </c>
      <c r="G183" s="1" t="s">
        <v>29</v>
      </c>
      <c r="H183" s="1">
        <f t="shared" si="186"/>
        <v>99</v>
      </c>
      <c r="I183" s="1">
        <v>19.0</v>
      </c>
      <c r="J183" s="1">
        <v>75.0</v>
      </c>
      <c r="K183" s="1">
        <v>5.0</v>
      </c>
      <c r="L183" s="1">
        <f t="shared" si="3"/>
        <v>3</v>
      </c>
      <c r="M183" s="1">
        <f t="shared" si="4"/>
        <v>89</v>
      </c>
      <c r="N183" s="1">
        <f t="shared" ref="N183:O183" si="193">SUM(Q183,V183)</f>
        <v>89</v>
      </c>
      <c r="O183" s="1">
        <f t="shared" si="193"/>
        <v>0</v>
      </c>
      <c r="P183" s="1" t="s">
        <v>52</v>
      </c>
      <c r="Q183" s="1">
        <v>71.0</v>
      </c>
      <c r="R183" s="1">
        <v>0.0</v>
      </c>
      <c r="S183" s="1">
        <v>3.0</v>
      </c>
      <c r="T183" s="1">
        <v>0.0</v>
      </c>
      <c r="U183" s="1">
        <v>1.0</v>
      </c>
      <c r="V183" s="1">
        <v>18.0</v>
      </c>
      <c r="W183" s="1">
        <v>0.0</v>
      </c>
      <c r="X183" s="1">
        <v>1.0</v>
      </c>
      <c r="Y183" s="1">
        <v>0.0</v>
      </c>
      <c r="Z183" s="1">
        <v>1.0</v>
      </c>
      <c r="AA183" s="1">
        <v>2.0</v>
      </c>
    </row>
    <row r="184" ht="15.75" customHeight="1">
      <c r="A184" s="1">
        <v>4.0</v>
      </c>
      <c r="B184" s="2">
        <v>41501.0</v>
      </c>
      <c r="C184" s="1">
        <v>33.0</v>
      </c>
      <c r="D184" s="1">
        <v>2013.0</v>
      </c>
      <c r="E184" s="1" t="s">
        <v>43</v>
      </c>
      <c r="F184" s="1" t="s">
        <v>44</v>
      </c>
      <c r="G184" s="1" t="s">
        <v>31</v>
      </c>
      <c r="H184" s="1">
        <f t="shared" si="186"/>
        <v>322</v>
      </c>
      <c r="I184" s="1">
        <v>122.0</v>
      </c>
      <c r="J184" s="1">
        <v>197.0</v>
      </c>
      <c r="K184" s="1">
        <v>3.0</v>
      </c>
      <c r="L184" s="1">
        <f t="shared" si="3"/>
        <v>34</v>
      </c>
      <c r="M184" s="1">
        <f t="shared" si="4"/>
        <v>286</v>
      </c>
      <c r="N184" s="1">
        <f t="shared" ref="N184:O184" si="194">SUM(Q184,V184)</f>
        <v>283</v>
      </c>
      <c r="O184" s="1">
        <f t="shared" si="194"/>
        <v>3</v>
      </c>
      <c r="P184" s="1" t="s">
        <v>30</v>
      </c>
      <c r="Q184" s="1">
        <v>161.0</v>
      </c>
      <c r="R184" s="1">
        <v>3.0</v>
      </c>
      <c r="S184" s="1">
        <v>33.0</v>
      </c>
      <c r="T184" s="1">
        <v>0.0</v>
      </c>
      <c r="U184" s="1">
        <v>0.0</v>
      </c>
      <c r="V184" s="1">
        <v>122.0</v>
      </c>
      <c r="W184" s="1">
        <v>0.0</v>
      </c>
      <c r="X184" s="1">
        <v>0.0</v>
      </c>
      <c r="Y184" s="1">
        <v>0.0</v>
      </c>
      <c r="Z184" s="1">
        <v>0.0</v>
      </c>
      <c r="AA184" s="1">
        <v>2.0</v>
      </c>
    </row>
    <row r="185" ht="15.75" customHeight="1">
      <c r="A185" s="1">
        <v>4.0</v>
      </c>
      <c r="B185" s="2">
        <v>41502.0</v>
      </c>
      <c r="C185" s="1">
        <v>33.0</v>
      </c>
      <c r="D185" s="1">
        <v>2013.0</v>
      </c>
      <c r="E185" s="1" t="s">
        <v>43</v>
      </c>
      <c r="F185" s="1" t="s">
        <v>44</v>
      </c>
      <c r="G185" s="1" t="s">
        <v>31</v>
      </c>
      <c r="H185" s="1">
        <f t="shared" si="186"/>
        <v>283</v>
      </c>
      <c r="I185" s="1">
        <v>90.0</v>
      </c>
      <c r="J185" s="1">
        <v>188.0</v>
      </c>
      <c r="K185" s="1">
        <v>5.0</v>
      </c>
      <c r="L185" s="1">
        <f t="shared" si="3"/>
        <v>58</v>
      </c>
      <c r="M185" s="1">
        <f t="shared" si="4"/>
        <v>218</v>
      </c>
      <c r="N185" s="1">
        <f t="shared" ref="N185:O185" si="195">SUM(Q185,V185)</f>
        <v>218</v>
      </c>
      <c r="O185" s="1">
        <f t="shared" si="195"/>
        <v>0</v>
      </c>
      <c r="P185" s="1" t="s">
        <v>30</v>
      </c>
      <c r="Q185" s="1">
        <v>130.0</v>
      </c>
      <c r="R185" s="1">
        <v>0.0</v>
      </c>
      <c r="S185" s="1">
        <v>58.0</v>
      </c>
      <c r="T185" s="1">
        <v>0.0</v>
      </c>
      <c r="U185" s="1">
        <v>0.0</v>
      </c>
      <c r="V185" s="1">
        <v>88.0</v>
      </c>
      <c r="W185" s="1">
        <v>0.0</v>
      </c>
      <c r="X185" s="1">
        <v>2.0</v>
      </c>
      <c r="Y185" s="1">
        <v>0.0</v>
      </c>
      <c r="Z185" s="1">
        <v>0.0</v>
      </c>
      <c r="AA185" s="1">
        <v>2.0</v>
      </c>
    </row>
    <row r="186" ht="15.75" customHeight="1">
      <c r="A186" s="1">
        <v>4.0</v>
      </c>
      <c r="B186" s="2">
        <v>41499.0</v>
      </c>
      <c r="C186" s="1">
        <v>33.0</v>
      </c>
      <c r="D186" s="1">
        <v>2013.0</v>
      </c>
      <c r="E186" s="1" t="s">
        <v>45</v>
      </c>
      <c r="F186" s="1" t="s">
        <v>46</v>
      </c>
      <c r="G186" s="1" t="s">
        <v>29</v>
      </c>
      <c r="H186" s="1">
        <f t="shared" si="186"/>
        <v>120</v>
      </c>
      <c r="I186" s="1">
        <v>21.0</v>
      </c>
      <c r="J186" s="1">
        <v>98.0</v>
      </c>
      <c r="K186" s="1">
        <v>1.0</v>
      </c>
      <c r="L186" s="1">
        <f t="shared" si="3"/>
        <v>11</v>
      </c>
      <c r="M186" s="1">
        <f t="shared" si="4"/>
        <v>98</v>
      </c>
      <c r="N186" s="1">
        <f t="shared" ref="N186:O186" si="196">SUM(Q186,V186)</f>
        <v>97</v>
      </c>
      <c r="O186" s="1">
        <f t="shared" si="196"/>
        <v>1</v>
      </c>
      <c r="P186" s="1" t="s">
        <v>53</v>
      </c>
      <c r="Q186" s="1">
        <v>77.0</v>
      </c>
      <c r="R186" s="1">
        <v>1.0</v>
      </c>
      <c r="S186" s="1">
        <v>9.0</v>
      </c>
      <c r="T186" s="1">
        <v>0.0</v>
      </c>
      <c r="U186" s="1">
        <v>1.0</v>
      </c>
      <c r="V186" s="1">
        <v>20.0</v>
      </c>
      <c r="W186" s="1">
        <v>0.0</v>
      </c>
      <c r="X186" s="1">
        <v>1.0</v>
      </c>
      <c r="Y186" s="1">
        <v>0.0</v>
      </c>
      <c r="Z186" s="1">
        <v>1.0</v>
      </c>
      <c r="AA186" s="1">
        <v>2.0</v>
      </c>
    </row>
    <row r="187" ht="15.75" customHeight="1">
      <c r="A187" s="1">
        <v>4.0</v>
      </c>
      <c r="B187" s="2">
        <v>41500.0</v>
      </c>
      <c r="C187" s="1">
        <v>33.0</v>
      </c>
      <c r="D187" s="1">
        <v>2013.0</v>
      </c>
      <c r="E187" s="1" t="s">
        <v>45</v>
      </c>
      <c r="F187" s="1" t="s">
        <v>46</v>
      </c>
      <c r="G187" s="1" t="s">
        <v>29</v>
      </c>
      <c r="H187" s="1">
        <f t="shared" si="186"/>
        <v>140</v>
      </c>
      <c r="I187" s="1">
        <v>38.0</v>
      </c>
      <c r="J187" s="1">
        <v>100.0</v>
      </c>
      <c r="K187" s="1">
        <v>2.0</v>
      </c>
      <c r="L187" s="1">
        <f t="shared" si="3"/>
        <v>11</v>
      </c>
      <c r="M187" s="1">
        <f t="shared" si="4"/>
        <v>127</v>
      </c>
      <c r="N187" s="1">
        <f t="shared" ref="N187:O187" si="197">SUM(Q187,V187)</f>
        <v>127</v>
      </c>
      <c r="O187" s="1">
        <f t="shared" si="197"/>
        <v>0</v>
      </c>
      <c r="P187" s="1" t="s">
        <v>30</v>
      </c>
      <c r="Q187" s="1">
        <v>90.0</v>
      </c>
      <c r="R187" s="1">
        <v>0.0</v>
      </c>
      <c r="S187" s="1">
        <v>10.0</v>
      </c>
      <c r="T187" s="1">
        <v>0.0</v>
      </c>
      <c r="U187" s="1">
        <v>0.0</v>
      </c>
      <c r="V187" s="1">
        <v>37.0</v>
      </c>
      <c r="W187" s="1">
        <v>0.0</v>
      </c>
      <c r="X187" s="1">
        <v>1.0</v>
      </c>
      <c r="Y187" s="1">
        <v>0.0</v>
      </c>
      <c r="Z187" s="1">
        <v>0.0</v>
      </c>
      <c r="AA187" s="1">
        <v>2.0</v>
      </c>
    </row>
    <row r="188" ht="15.75" customHeight="1">
      <c r="A188" s="1">
        <v>4.0</v>
      </c>
      <c r="B188" s="2">
        <v>41501.0</v>
      </c>
      <c r="C188" s="1">
        <v>33.0</v>
      </c>
      <c r="D188" s="1">
        <v>2013.0</v>
      </c>
      <c r="E188" s="1" t="s">
        <v>45</v>
      </c>
      <c r="F188" s="1" t="s">
        <v>46</v>
      </c>
      <c r="G188" s="1" t="s">
        <v>31</v>
      </c>
      <c r="H188" s="1" t="s">
        <v>30</v>
      </c>
      <c r="I188" s="1" t="s">
        <v>30</v>
      </c>
      <c r="J188" s="1" t="s">
        <v>30</v>
      </c>
      <c r="K188" s="1" t="s">
        <v>30</v>
      </c>
      <c r="L188" s="1">
        <f t="shared" si="3"/>
        <v>1</v>
      </c>
      <c r="M188" s="1">
        <f t="shared" si="4"/>
        <v>0</v>
      </c>
      <c r="N188" s="1">
        <f t="shared" ref="N188:O188" si="198">SUM(Q188,V188)</f>
        <v>0</v>
      </c>
      <c r="O188" s="1">
        <f t="shared" si="198"/>
        <v>0</v>
      </c>
      <c r="P188" s="1" t="s">
        <v>30</v>
      </c>
      <c r="Q188" s="1" t="s">
        <v>30</v>
      </c>
      <c r="R188" s="1" t="s">
        <v>30</v>
      </c>
      <c r="S188" s="1" t="s">
        <v>30</v>
      </c>
      <c r="T188" s="1" t="s">
        <v>30</v>
      </c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Z188" s="1">
        <v>0.0</v>
      </c>
      <c r="AA188" s="1">
        <v>2.0</v>
      </c>
    </row>
    <row r="189" ht="15.75" customHeight="1">
      <c r="A189" s="1">
        <v>4.0</v>
      </c>
      <c r="B189" s="2">
        <v>41502.0</v>
      </c>
      <c r="C189" s="1">
        <v>33.0</v>
      </c>
      <c r="D189" s="1">
        <v>2013.0</v>
      </c>
      <c r="E189" s="1" t="s">
        <v>45</v>
      </c>
      <c r="F189" s="1" t="s">
        <v>46</v>
      </c>
      <c r="G189" s="1" t="s">
        <v>31</v>
      </c>
      <c r="H189" s="1">
        <f t="shared" ref="H189:H224" si="200">SUM(I189:K189)</f>
        <v>85</v>
      </c>
      <c r="I189" s="1">
        <v>55.0</v>
      </c>
      <c r="J189" s="1">
        <v>28.0</v>
      </c>
      <c r="K189" s="1">
        <v>2.0</v>
      </c>
      <c r="L189" s="1">
        <f t="shared" si="3"/>
        <v>3</v>
      </c>
      <c r="M189" s="1">
        <f t="shared" si="4"/>
        <v>80</v>
      </c>
      <c r="N189" s="1">
        <f t="shared" ref="N189:O189" si="199">SUM(Q189,V189)</f>
        <v>80</v>
      </c>
      <c r="O189" s="1">
        <f t="shared" si="199"/>
        <v>0</v>
      </c>
      <c r="P189" s="1" t="s">
        <v>30</v>
      </c>
      <c r="Q189" s="1">
        <v>25.0</v>
      </c>
      <c r="R189" s="1">
        <v>0.0</v>
      </c>
      <c r="S189" s="1">
        <v>3.0</v>
      </c>
      <c r="T189" s="1">
        <v>0.0</v>
      </c>
      <c r="U189" s="1">
        <v>0.0</v>
      </c>
      <c r="V189" s="1">
        <v>55.0</v>
      </c>
      <c r="W189" s="1">
        <v>0.0</v>
      </c>
      <c r="X189" s="1">
        <v>0.0</v>
      </c>
      <c r="Y189" s="1">
        <v>0.0</v>
      </c>
      <c r="Z189" s="1">
        <v>1.0</v>
      </c>
      <c r="AA189" s="1">
        <v>2.0</v>
      </c>
    </row>
    <row r="190" ht="15.75" customHeight="1">
      <c r="A190" s="1">
        <v>4.0</v>
      </c>
      <c r="B190" s="2">
        <v>41499.0</v>
      </c>
      <c r="C190" s="1">
        <v>33.0</v>
      </c>
      <c r="D190" s="1">
        <v>2013.0</v>
      </c>
      <c r="E190" s="1" t="s">
        <v>45</v>
      </c>
      <c r="F190" s="1" t="s">
        <v>48</v>
      </c>
      <c r="G190" s="1" t="s">
        <v>29</v>
      </c>
      <c r="H190" s="1">
        <f t="shared" si="200"/>
        <v>244</v>
      </c>
      <c r="I190" s="1">
        <v>111.0</v>
      </c>
      <c r="J190" s="1">
        <v>131.0</v>
      </c>
      <c r="K190" s="1">
        <v>2.0</v>
      </c>
      <c r="L190" s="1">
        <f t="shared" si="3"/>
        <v>2</v>
      </c>
      <c r="M190" s="1">
        <f t="shared" si="4"/>
        <v>240</v>
      </c>
      <c r="N190" s="1">
        <f t="shared" ref="N190:O190" si="201">SUM(Q190,V190)</f>
        <v>240</v>
      </c>
      <c r="O190" s="1">
        <f t="shared" si="201"/>
        <v>0</v>
      </c>
      <c r="P190" s="1" t="s">
        <v>30</v>
      </c>
      <c r="Q190" s="1">
        <v>129.0</v>
      </c>
      <c r="R190" s="1">
        <v>0.0</v>
      </c>
      <c r="S190" s="1">
        <v>2.0</v>
      </c>
      <c r="T190" s="1">
        <v>0.0</v>
      </c>
      <c r="U190" s="1">
        <v>0.0</v>
      </c>
      <c r="V190" s="1">
        <v>111.0</v>
      </c>
      <c r="W190" s="1">
        <v>0.0</v>
      </c>
      <c r="X190" s="1">
        <v>0.0</v>
      </c>
      <c r="Y190" s="1">
        <v>0.0</v>
      </c>
      <c r="Z190" s="1">
        <v>3.0</v>
      </c>
      <c r="AA190" s="1">
        <v>2.0</v>
      </c>
    </row>
    <row r="191" ht="15.75" customHeight="1">
      <c r="A191" s="1">
        <v>4.0</v>
      </c>
      <c r="B191" s="2">
        <v>41500.0</v>
      </c>
      <c r="C191" s="1">
        <v>33.0</v>
      </c>
      <c r="D191" s="1">
        <v>2013.0</v>
      </c>
      <c r="E191" s="1" t="s">
        <v>45</v>
      </c>
      <c r="F191" s="1" t="s">
        <v>48</v>
      </c>
      <c r="G191" s="1" t="s">
        <v>29</v>
      </c>
      <c r="H191" s="1">
        <f t="shared" si="200"/>
        <v>367</v>
      </c>
      <c r="I191" s="1">
        <v>156.0</v>
      </c>
      <c r="J191" s="1">
        <v>211.0</v>
      </c>
      <c r="K191" s="1">
        <v>0.0</v>
      </c>
      <c r="L191" s="1">
        <f t="shared" si="3"/>
        <v>14</v>
      </c>
      <c r="M191" s="1">
        <f t="shared" si="4"/>
        <v>353</v>
      </c>
      <c r="N191" s="1">
        <f t="shared" ref="N191:O191" si="202">SUM(Q191,V191)</f>
        <v>347</v>
      </c>
      <c r="O191" s="1">
        <f t="shared" si="202"/>
        <v>2</v>
      </c>
      <c r="P191" s="1" t="s">
        <v>30</v>
      </c>
      <c r="Q191" s="1">
        <v>191.0</v>
      </c>
      <c r="R191" s="1">
        <v>2.0</v>
      </c>
      <c r="S191" s="1">
        <v>14.0</v>
      </c>
      <c r="T191" s="1">
        <v>4.0</v>
      </c>
      <c r="U191" s="1">
        <v>0.0</v>
      </c>
      <c r="V191" s="1">
        <v>156.0</v>
      </c>
      <c r="W191" s="1">
        <v>0.0</v>
      </c>
      <c r="X191" s="1">
        <v>0.0</v>
      </c>
      <c r="Y191" s="1">
        <v>0.0</v>
      </c>
      <c r="Z191" s="1">
        <v>0.0</v>
      </c>
      <c r="AA191" s="1">
        <v>2.0</v>
      </c>
    </row>
    <row r="192" ht="15.75" customHeight="1">
      <c r="A192" s="1">
        <v>4.0</v>
      </c>
      <c r="B192" s="2">
        <v>41501.0</v>
      </c>
      <c r="C192" s="1">
        <v>33.0</v>
      </c>
      <c r="D192" s="1">
        <v>2013.0</v>
      </c>
      <c r="E192" s="1" t="s">
        <v>45</v>
      </c>
      <c r="F192" s="1" t="s">
        <v>48</v>
      </c>
      <c r="G192" s="1" t="s">
        <v>31</v>
      </c>
      <c r="H192" s="1">
        <f t="shared" si="200"/>
        <v>263</v>
      </c>
      <c r="I192" s="1">
        <v>89.0</v>
      </c>
      <c r="J192" s="1">
        <v>173.0</v>
      </c>
      <c r="K192" s="1">
        <v>1.0</v>
      </c>
      <c r="L192" s="1">
        <f t="shared" si="3"/>
        <v>10</v>
      </c>
      <c r="M192" s="1">
        <f t="shared" si="4"/>
        <v>250</v>
      </c>
      <c r="N192" s="1">
        <f t="shared" ref="N192:O192" si="203">SUM(Q192,V192)</f>
        <v>248</v>
      </c>
      <c r="O192" s="1">
        <f t="shared" si="203"/>
        <v>0</v>
      </c>
      <c r="P192" s="1" t="s">
        <v>30</v>
      </c>
      <c r="Q192" s="1">
        <v>161.0</v>
      </c>
      <c r="R192" s="1">
        <v>0.0</v>
      </c>
      <c r="S192" s="1">
        <v>10.0</v>
      </c>
      <c r="T192" s="1">
        <v>2.0</v>
      </c>
      <c r="U192" s="1">
        <v>0.0</v>
      </c>
      <c r="V192" s="1">
        <v>87.0</v>
      </c>
      <c r="W192" s="1">
        <v>0.0</v>
      </c>
      <c r="X192" s="1">
        <v>2.0</v>
      </c>
      <c r="Y192" s="1">
        <v>0.0</v>
      </c>
      <c r="Z192" s="1">
        <v>0.0</v>
      </c>
      <c r="AA192" s="1">
        <v>2.0</v>
      </c>
    </row>
    <row r="193" ht="15.75" customHeight="1">
      <c r="A193" s="1">
        <v>4.0</v>
      </c>
      <c r="B193" s="2">
        <v>41502.0</v>
      </c>
      <c r="C193" s="1">
        <v>33.0</v>
      </c>
      <c r="D193" s="1">
        <v>2013.0</v>
      </c>
      <c r="E193" s="1" t="s">
        <v>45</v>
      </c>
      <c r="F193" s="1" t="s">
        <v>48</v>
      </c>
      <c r="G193" s="1" t="s">
        <v>31</v>
      </c>
      <c r="H193" s="1">
        <f t="shared" si="200"/>
        <v>220</v>
      </c>
      <c r="I193" s="1">
        <v>70.0</v>
      </c>
      <c r="J193" s="1">
        <v>131.0</v>
      </c>
      <c r="K193" s="1">
        <v>19.0</v>
      </c>
      <c r="L193" s="1">
        <f t="shared" si="3"/>
        <v>16</v>
      </c>
      <c r="M193" s="1">
        <f t="shared" si="4"/>
        <v>183</v>
      </c>
      <c r="N193" s="1">
        <f t="shared" ref="N193:O193" si="204">SUM(Q193,V193)</f>
        <v>181</v>
      </c>
      <c r="O193" s="1">
        <f t="shared" si="204"/>
        <v>0</v>
      </c>
      <c r="P193" s="1" t="s">
        <v>30</v>
      </c>
      <c r="Q193" s="1">
        <v>115.0</v>
      </c>
      <c r="R193" s="1">
        <v>0.0</v>
      </c>
      <c r="S193" s="1">
        <v>14.0</v>
      </c>
      <c r="T193" s="1">
        <v>2.0</v>
      </c>
      <c r="U193" s="1">
        <v>0.0</v>
      </c>
      <c r="V193" s="1">
        <v>66.0</v>
      </c>
      <c r="W193" s="1">
        <v>0.0</v>
      </c>
      <c r="X193" s="1">
        <v>4.0</v>
      </c>
      <c r="Y193" s="1">
        <v>0.0</v>
      </c>
      <c r="Z193" s="1">
        <v>0.0</v>
      </c>
      <c r="AA193" s="1">
        <v>2.0</v>
      </c>
    </row>
    <row r="194" ht="15.75" customHeight="1">
      <c r="A194" s="1">
        <v>5.0</v>
      </c>
      <c r="B194" s="2">
        <v>41513.0</v>
      </c>
      <c r="C194" s="1">
        <v>35.0</v>
      </c>
      <c r="D194" s="1">
        <v>2013.0</v>
      </c>
      <c r="E194" s="1" t="s">
        <v>27</v>
      </c>
      <c r="F194" s="1" t="s">
        <v>28</v>
      </c>
      <c r="G194" s="1" t="s">
        <v>29</v>
      </c>
      <c r="H194" s="1">
        <f t="shared" si="200"/>
        <v>47</v>
      </c>
      <c r="I194" s="1">
        <v>9.0</v>
      </c>
      <c r="J194" s="1">
        <v>38.0</v>
      </c>
      <c r="K194" s="1">
        <v>0.0</v>
      </c>
      <c r="L194" s="1">
        <f t="shared" si="3"/>
        <v>21</v>
      </c>
      <c r="M194" s="1">
        <f t="shared" si="4"/>
        <v>40</v>
      </c>
      <c r="N194" s="1">
        <f t="shared" ref="N194:O194" si="205">SUM(Q194,V194)</f>
        <v>40</v>
      </c>
      <c r="O194" s="1">
        <f t="shared" si="205"/>
        <v>0</v>
      </c>
      <c r="P194" s="1" t="s">
        <v>30</v>
      </c>
      <c r="Q194" s="1">
        <v>31.0</v>
      </c>
      <c r="R194" s="1">
        <v>0.0</v>
      </c>
      <c r="S194" s="1">
        <v>17.0</v>
      </c>
      <c r="T194" s="1">
        <v>0.0</v>
      </c>
      <c r="U194" s="1">
        <v>0.0</v>
      </c>
      <c r="V194" s="1">
        <v>9.0</v>
      </c>
      <c r="W194" s="1">
        <v>0.0</v>
      </c>
      <c r="X194" s="1">
        <v>0.0</v>
      </c>
      <c r="Y194" s="1">
        <v>0.0</v>
      </c>
      <c r="Z194" s="1">
        <v>0.0</v>
      </c>
      <c r="AA194" s="1" t="s">
        <v>30</v>
      </c>
    </row>
    <row r="195" ht="15.75" customHeight="1">
      <c r="A195" s="1">
        <v>5.0</v>
      </c>
      <c r="B195" s="2">
        <v>41514.0</v>
      </c>
      <c r="C195" s="1">
        <v>35.0</v>
      </c>
      <c r="D195" s="1">
        <v>2013.0</v>
      </c>
      <c r="E195" s="1" t="s">
        <v>27</v>
      </c>
      <c r="F195" s="1" t="s">
        <v>28</v>
      </c>
      <c r="G195" s="1" t="s">
        <v>29</v>
      </c>
      <c r="H195" s="1">
        <f t="shared" si="200"/>
        <v>19</v>
      </c>
      <c r="I195" s="1">
        <v>5.0</v>
      </c>
      <c r="J195" s="1">
        <v>14.0</v>
      </c>
      <c r="K195" s="1">
        <v>0.0</v>
      </c>
      <c r="L195" s="1">
        <f t="shared" si="3"/>
        <v>3</v>
      </c>
      <c r="M195" s="1">
        <f t="shared" si="4"/>
        <v>16</v>
      </c>
      <c r="N195" s="1">
        <f t="shared" ref="N195:O195" si="206">SUM(Q195,V195)</f>
        <v>16</v>
      </c>
      <c r="O195" s="1">
        <f t="shared" si="206"/>
        <v>0</v>
      </c>
      <c r="P195" s="1" t="s">
        <v>30</v>
      </c>
      <c r="Q195" s="1">
        <v>11.0</v>
      </c>
      <c r="R195" s="1">
        <v>0.0</v>
      </c>
      <c r="S195" s="1">
        <v>3.0</v>
      </c>
      <c r="T195" s="1">
        <v>0.0</v>
      </c>
      <c r="U195" s="1">
        <v>0.0</v>
      </c>
      <c r="V195" s="1">
        <v>5.0</v>
      </c>
      <c r="W195" s="1">
        <v>0.0</v>
      </c>
      <c r="X195" s="1">
        <v>0.0</v>
      </c>
      <c r="Y195" s="1">
        <v>0.0</v>
      </c>
      <c r="Z195" s="1">
        <v>0.0</v>
      </c>
      <c r="AA195" s="1" t="s">
        <v>30</v>
      </c>
    </row>
    <row r="196" ht="15.75" customHeight="1">
      <c r="A196" s="1">
        <v>5.0</v>
      </c>
      <c r="B196" s="2">
        <v>41515.0</v>
      </c>
      <c r="C196" s="1">
        <v>35.0</v>
      </c>
      <c r="D196" s="1">
        <v>2013.0</v>
      </c>
      <c r="E196" s="1" t="s">
        <v>27</v>
      </c>
      <c r="F196" s="1" t="s">
        <v>28</v>
      </c>
      <c r="G196" s="1" t="s">
        <v>31</v>
      </c>
      <c r="H196" s="1">
        <f t="shared" si="200"/>
        <v>31</v>
      </c>
      <c r="I196" s="1">
        <v>6.0</v>
      </c>
      <c r="J196" s="1">
        <v>23.0</v>
      </c>
      <c r="K196" s="1">
        <v>2.0</v>
      </c>
      <c r="L196" s="1">
        <f t="shared" si="3"/>
        <v>8</v>
      </c>
      <c r="M196" s="1">
        <f t="shared" si="4"/>
        <v>21</v>
      </c>
      <c r="N196" s="1">
        <f t="shared" ref="N196:O196" si="207">SUM(Q196,V196)</f>
        <v>19</v>
      </c>
      <c r="O196" s="1">
        <f t="shared" si="207"/>
        <v>2</v>
      </c>
      <c r="P196" s="1" t="s">
        <v>30</v>
      </c>
      <c r="Q196" s="1">
        <v>13.0</v>
      </c>
      <c r="R196" s="1">
        <v>2.0</v>
      </c>
      <c r="S196" s="1">
        <v>8.0</v>
      </c>
      <c r="T196" s="1">
        <v>0.0</v>
      </c>
      <c r="U196" s="1">
        <v>0.0</v>
      </c>
      <c r="V196" s="1">
        <v>6.0</v>
      </c>
      <c r="W196" s="1">
        <v>0.0</v>
      </c>
      <c r="X196" s="1">
        <v>0.0</v>
      </c>
      <c r="Y196" s="1">
        <v>0.0</v>
      </c>
      <c r="Z196" s="1">
        <v>0.0</v>
      </c>
      <c r="AA196" s="1" t="s">
        <v>30</v>
      </c>
    </row>
    <row r="197" ht="15.75" customHeight="1">
      <c r="A197" s="1">
        <v>5.0</v>
      </c>
      <c r="B197" s="2">
        <v>41516.0</v>
      </c>
      <c r="C197" s="1">
        <v>35.0</v>
      </c>
      <c r="D197" s="1">
        <v>2013.0</v>
      </c>
      <c r="E197" s="1" t="s">
        <v>27</v>
      </c>
      <c r="F197" s="1" t="s">
        <v>28</v>
      </c>
      <c r="G197" s="1" t="s">
        <v>31</v>
      </c>
      <c r="H197" s="1">
        <f t="shared" si="200"/>
        <v>20</v>
      </c>
      <c r="I197" s="1">
        <v>2.0</v>
      </c>
      <c r="J197" s="1">
        <v>18.0</v>
      </c>
      <c r="K197" s="1">
        <v>0.0</v>
      </c>
      <c r="L197" s="1">
        <f t="shared" si="3"/>
        <v>6</v>
      </c>
      <c r="M197" s="1">
        <f t="shared" si="4"/>
        <v>14</v>
      </c>
      <c r="N197" s="1">
        <f t="shared" ref="N197:O197" si="208">SUM(Q197,V197)</f>
        <v>14</v>
      </c>
      <c r="O197" s="1">
        <f t="shared" si="208"/>
        <v>0</v>
      </c>
      <c r="P197" s="1" t="s">
        <v>30</v>
      </c>
      <c r="Q197" s="1">
        <v>12.0</v>
      </c>
      <c r="R197" s="1">
        <v>0.0</v>
      </c>
      <c r="S197" s="1">
        <v>6.0</v>
      </c>
      <c r="T197" s="1">
        <v>0.0</v>
      </c>
      <c r="U197" s="1">
        <v>0.0</v>
      </c>
      <c r="V197" s="1">
        <v>2.0</v>
      </c>
      <c r="W197" s="1">
        <v>0.0</v>
      </c>
      <c r="X197" s="1">
        <v>0.0</v>
      </c>
      <c r="Y197" s="1">
        <v>0.0</v>
      </c>
      <c r="Z197" s="1">
        <v>0.0</v>
      </c>
      <c r="AA197" s="1" t="s">
        <v>30</v>
      </c>
    </row>
    <row r="198" ht="15.75" customHeight="1">
      <c r="A198" s="1">
        <v>5.0</v>
      </c>
      <c r="B198" s="2">
        <v>41513.0</v>
      </c>
      <c r="C198" s="1">
        <v>35.0</v>
      </c>
      <c r="D198" s="1">
        <v>2013.0</v>
      </c>
      <c r="E198" s="1" t="s">
        <v>27</v>
      </c>
      <c r="F198" s="1" t="s">
        <v>33</v>
      </c>
      <c r="G198" s="1" t="s">
        <v>29</v>
      </c>
      <c r="H198" s="1">
        <f t="shared" si="200"/>
        <v>53</v>
      </c>
      <c r="I198" s="1">
        <v>36.0</v>
      </c>
      <c r="J198" s="1">
        <v>17.0</v>
      </c>
      <c r="K198" s="1">
        <v>0.0</v>
      </c>
      <c r="L198" s="1">
        <f t="shared" si="3"/>
        <v>3</v>
      </c>
      <c r="M198" s="1">
        <f t="shared" si="4"/>
        <v>49</v>
      </c>
      <c r="N198" s="1">
        <f t="shared" ref="N198:O198" si="209">SUM(Q198,V198)</f>
        <v>48</v>
      </c>
      <c r="O198" s="1">
        <f t="shared" si="209"/>
        <v>0</v>
      </c>
      <c r="P198" s="1" t="s">
        <v>30</v>
      </c>
      <c r="Q198" s="1">
        <v>13.0</v>
      </c>
      <c r="R198" s="1">
        <v>0.0</v>
      </c>
      <c r="S198" s="1">
        <v>3.0</v>
      </c>
      <c r="T198" s="1">
        <v>1.0</v>
      </c>
      <c r="U198" s="1">
        <v>0.0</v>
      </c>
      <c r="V198" s="1">
        <v>35.0</v>
      </c>
      <c r="W198" s="1">
        <v>0.0</v>
      </c>
      <c r="X198" s="1">
        <v>1.0</v>
      </c>
      <c r="Y198" s="1">
        <v>0.0</v>
      </c>
      <c r="Z198" s="1">
        <v>0.0</v>
      </c>
      <c r="AA198" s="1" t="s">
        <v>30</v>
      </c>
    </row>
    <row r="199" ht="15.75" customHeight="1">
      <c r="A199" s="1">
        <v>5.0</v>
      </c>
      <c r="B199" s="2">
        <v>41514.0</v>
      </c>
      <c r="C199" s="1">
        <v>35.0</v>
      </c>
      <c r="D199" s="1">
        <v>2013.0</v>
      </c>
      <c r="E199" s="1" t="s">
        <v>27</v>
      </c>
      <c r="F199" s="1" t="s">
        <v>33</v>
      </c>
      <c r="G199" s="1" t="s">
        <v>29</v>
      </c>
      <c r="H199" s="1">
        <f t="shared" si="200"/>
        <v>42</v>
      </c>
      <c r="I199" s="1">
        <v>19.0</v>
      </c>
      <c r="J199" s="1">
        <v>23.0</v>
      </c>
      <c r="K199" s="1">
        <v>0.0</v>
      </c>
      <c r="L199" s="1">
        <f t="shared" si="3"/>
        <v>5</v>
      </c>
      <c r="M199" s="1">
        <f t="shared" si="4"/>
        <v>37</v>
      </c>
      <c r="N199" s="1">
        <f t="shared" ref="N199:O199" si="210">SUM(Q199,V199)</f>
        <v>36</v>
      </c>
      <c r="O199" s="1">
        <f t="shared" si="210"/>
        <v>0</v>
      </c>
      <c r="P199" s="1" t="s">
        <v>30</v>
      </c>
      <c r="Q199" s="1">
        <v>17.0</v>
      </c>
      <c r="R199" s="1">
        <v>0.0</v>
      </c>
      <c r="S199" s="1">
        <v>4.0</v>
      </c>
      <c r="T199" s="1">
        <v>1.0</v>
      </c>
      <c r="U199" s="1">
        <v>0.0</v>
      </c>
      <c r="V199" s="1">
        <v>19.0</v>
      </c>
      <c r="W199" s="1">
        <v>0.0</v>
      </c>
      <c r="X199" s="1">
        <v>0.0</v>
      </c>
      <c r="Y199" s="1">
        <v>0.0</v>
      </c>
      <c r="Z199" s="1">
        <v>0.0</v>
      </c>
      <c r="AA199" s="1" t="s">
        <v>30</v>
      </c>
    </row>
    <row r="200" ht="15.75" customHeight="1">
      <c r="A200" s="1">
        <v>5.0</v>
      </c>
      <c r="B200" s="2">
        <v>41515.0</v>
      </c>
      <c r="C200" s="1">
        <v>35.0</v>
      </c>
      <c r="D200" s="1">
        <v>2013.0</v>
      </c>
      <c r="E200" s="1" t="s">
        <v>27</v>
      </c>
      <c r="F200" s="1" t="s">
        <v>33</v>
      </c>
      <c r="G200" s="1" t="s">
        <v>31</v>
      </c>
      <c r="H200" s="1">
        <f t="shared" si="200"/>
        <v>64</v>
      </c>
      <c r="I200" s="1">
        <v>20.0</v>
      </c>
      <c r="J200" s="1">
        <v>43.0</v>
      </c>
      <c r="K200" s="1">
        <v>1.0</v>
      </c>
      <c r="L200" s="1">
        <f t="shared" si="3"/>
        <v>3</v>
      </c>
      <c r="M200" s="1">
        <f t="shared" si="4"/>
        <v>60</v>
      </c>
      <c r="N200" s="1">
        <f t="shared" ref="N200:O200" si="211">SUM(Q200,V200)</f>
        <v>60</v>
      </c>
      <c r="O200" s="1">
        <f t="shared" si="211"/>
        <v>0</v>
      </c>
      <c r="P200" s="1" t="s">
        <v>30</v>
      </c>
      <c r="Q200" s="1">
        <v>40.0</v>
      </c>
      <c r="R200" s="1">
        <v>0.0</v>
      </c>
      <c r="S200" s="1">
        <v>3.0</v>
      </c>
      <c r="T200" s="1">
        <v>0.0</v>
      </c>
      <c r="U200" s="1">
        <v>0.0</v>
      </c>
      <c r="V200" s="1">
        <v>20.0</v>
      </c>
      <c r="W200" s="1">
        <v>0.0</v>
      </c>
      <c r="X200" s="1">
        <v>0.0</v>
      </c>
      <c r="Y200" s="1">
        <v>0.0</v>
      </c>
      <c r="Z200" s="1">
        <v>0.0</v>
      </c>
      <c r="AA200" s="1" t="s">
        <v>30</v>
      </c>
    </row>
    <row r="201" ht="15.75" customHeight="1">
      <c r="A201" s="1">
        <v>5.0</v>
      </c>
      <c r="B201" s="2">
        <v>41516.0</v>
      </c>
      <c r="C201" s="1">
        <v>35.0</v>
      </c>
      <c r="D201" s="1">
        <v>2013.0</v>
      </c>
      <c r="E201" s="1" t="s">
        <v>27</v>
      </c>
      <c r="F201" s="1" t="s">
        <v>33</v>
      </c>
      <c r="G201" s="1" t="s">
        <v>31</v>
      </c>
      <c r="H201" s="1">
        <f t="shared" si="200"/>
        <v>101</v>
      </c>
      <c r="I201" s="1">
        <v>41.0</v>
      </c>
      <c r="J201" s="1">
        <v>60.0</v>
      </c>
      <c r="K201" s="1">
        <v>0.0</v>
      </c>
      <c r="L201" s="1">
        <f t="shared" si="3"/>
        <v>14</v>
      </c>
      <c r="M201" s="1">
        <f t="shared" si="4"/>
        <v>87</v>
      </c>
      <c r="N201" s="1">
        <f t="shared" ref="N201:O201" si="212">SUM(Q201,V201)</f>
        <v>87</v>
      </c>
      <c r="O201" s="1">
        <f t="shared" si="212"/>
        <v>0</v>
      </c>
      <c r="P201" s="1" t="s">
        <v>30</v>
      </c>
      <c r="Q201" s="1">
        <v>46.0</v>
      </c>
      <c r="R201" s="1">
        <v>0.0</v>
      </c>
      <c r="S201" s="1">
        <v>14.0</v>
      </c>
      <c r="T201" s="1">
        <v>0.0</v>
      </c>
      <c r="U201" s="1">
        <v>0.0</v>
      </c>
      <c r="V201" s="1">
        <v>41.0</v>
      </c>
      <c r="W201" s="1">
        <v>0.0</v>
      </c>
      <c r="X201" s="1">
        <v>0.0</v>
      </c>
      <c r="Y201" s="1">
        <v>0.0</v>
      </c>
      <c r="Z201" s="1">
        <v>0.0</v>
      </c>
      <c r="AA201" s="1" t="s">
        <v>30</v>
      </c>
    </row>
    <row r="202" ht="15.75" customHeight="1">
      <c r="A202" s="1">
        <v>5.0</v>
      </c>
      <c r="B202" s="2">
        <v>41513.0</v>
      </c>
      <c r="C202" s="1">
        <v>35.0</v>
      </c>
      <c r="D202" s="1">
        <v>2013.0</v>
      </c>
      <c r="E202" s="1" t="s">
        <v>27</v>
      </c>
      <c r="F202" s="1" t="s">
        <v>34</v>
      </c>
      <c r="G202" s="1" t="s">
        <v>29</v>
      </c>
      <c r="H202" s="1">
        <f t="shared" si="200"/>
        <v>33</v>
      </c>
      <c r="I202" s="1">
        <v>6.0</v>
      </c>
      <c r="J202" s="1">
        <v>27.0</v>
      </c>
      <c r="K202" s="1">
        <v>0.0</v>
      </c>
      <c r="L202" s="1">
        <f t="shared" si="3"/>
        <v>4</v>
      </c>
      <c r="M202" s="1">
        <f t="shared" si="4"/>
        <v>29</v>
      </c>
      <c r="N202" s="1">
        <f t="shared" ref="N202:O202" si="213">SUM(Q202,V202)</f>
        <v>29</v>
      </c>
      <c r="O202" s="1">
        <f t="shared" si="213"/>
        <v>0</v>
      </c>
      <c r="P202" s="1" t="s">
        <v>30</v>
      </c>
      <c r="Q202" s="1">
        <v>23.0</v>
      </c>
      <c r="R202" s="1">
        <v>0.0</v>
      </c>
      <c r="S202" s="1">
        <v>4.0</v>
      </c>
      <c r="T202" s="1">
        <v>0.0</v>
      </c>
      <c r="U202" s="1">
        <v>0.0</v>
      </c>
      <c r="V202" s="1">
        <v>6.0</v>
      </c>
      <c r="W202" s="1">
        <v>0.0</v>
      </c>
      <c r="X202" s="1">
        <v>0.0</v>
      </c>
      <c r="Y202" s="1">
        <v>0.0</v>
      </c>
      <c r="Z202" s="1">
        <v>0.0</v>
      </c>
      <c r="AA202" s="1" t="s">
        <v>30</v>
      </c>
    </row>
    <row r="203" ht="15.75" customHeight="1">
      <c r="A203" s="1">
        <v>5.0</v>
      </c>
      <c r="B203" s="2">
        <v>41514.0</v>
      </c>
      <c r="C203" s="1">
        <v>35.0</v>
      </c>
      <c r="D203" s="1">
        <v>2013.0</v>
      </c>
      <c r="E203" s="1" t="s">
        <v>27</v>
      </c>
      <c r="F203" s="1" t="s">
        <v>34</v>
      </c>
      <c r="G203" s="1" t="s">
        <v>29</v>
      </c>
      <c r="H203" s="1">
        <f t="shared" si="200"/>
        <v>26</v>
      </c>
      <c r="I203" s="1">
        <v>2.0</v>
      </c>
      <c r="J203" s="1">
        <v>24.0</v>
      </c>
      <c r="K203" s="1">
        <v>0.0</v>
      </c>
      <c r="L203" s="1">
        <f t="shared" si="3"/>
        <v>6</v>
      </c>
      <c r="M203" s="1">
        <f t="shared" si="4"/>
        <v>20</v>
      </c>
      <c r="N203" s="1">
        <f t="shared" ref="N203:O203" si="214">SUM(Q203,V203)</f>
        <v>20</v>
      </c>
      <c r="O203" s="1">
        <f t="shared" si="214"/>
        <v>0</v>
      </c>
      <c r="P203" s="1" t="s">
        <v>30</v>
      </c>
      <c r="Q203" s="1">
        <v>18.0</v>
      </c>
      <c r="R203" s="1">
        <v>0.0</v>
      </c>
      <c r="S203" s="1">
        <v>6.0</v>
      </c>
      <c r="T203" s="1">
        <v>0.0</v>
      </c>
      <c r="U203" s="1">
        <v>0.0</v>
      </c>
      <c r="V203" s="1">
        <v>2.0</v>
      </c>
      <c r="W203" s="1">
        <v>0.0</v>
      </c>
      <c r="X203" s="1">
        <v>0.0</v>
      </c>
      <c r="Y203" s="1">
        <v>0.0</v>
      </c>
      <c r="Z203" s="1">
        <v>0.0</v>
      </c>
      <c r="AA203" s="1" t="s">
        <v>30</v>
      </c>
    </row>
    <row r="204" ht="15.75" customHeight="1">
      <c r="A204" s="1">
        <v>5.0</v>
      </c>
      <c r="B204" s="2">
        <v>41515.0</v>
      </c>
      <c r="C204" s="1">
        <v>35.0</v>
      </c>
      <c r="D204" s="1">
        <v>2013.0</v>
      </c>
      <c r="E204" s="1" t="s">
        <v>27</v>
      </c>
      <c r="F204" s="1" t="s">
        <v>34</v>
      </c>
      <c r="G204" s="1" t="s">
        <v>31</v>
      </c>
      <c r="H204" s="1">
        <f t="shared" si="200"/>
        <v>30</v>
      </c>
      <c r="I204" s="1">
        <v>5.0</v>
      </c>
      <c r="J204" s="1">
        <v>25.0</v>
      </c>
      <c r="K204" s="1">
        <v>0.0</v>
      </c>
      <c r="L204" s="1">
        <f t="shared" si="3"/>
        <v>1</v>
      </c>
      <c r="M204" s="1">
        <f t="shared" si="4"/>
        <v>29</v>
      </c>
      <c r="N204" s="1">
        <f t="shared" ref="N204:O204" si="215">SUM(Q204,V204)</f>
        <v>29</v>
      </c>
      <c r="O204" s="1">
        <f t="shared" si="215"/>
        <v>0</v>
      </c>
      <c r="P204" s="1" t="s">
        <v>30</v>
      </c>
      <c r="Q204" s="1">
        <v>24.0</v>
      </c>
      <c r="R204" s="1">
        <v>0.0</v>
      </c>
      <c r="S204" s="1">
        <v>1.0</v>
      </c>
      <c r="T204" s="1">
        <v>0.0</v>
      </c>
      <c r="U204" s="1">
        <v>0.0</v>
      </c>
      <c r="V204" s="1">
        <v>5.0</v>
      </c>
      <c r="W204" s="1">
        <v>0.0</v>
      </c>
      <c r="X204" s="1">
        <v>0.0</v>
      </c>
      <c r="Y204" s="1">
        <v>0.0</v>
      </c>
      <c r="Z204" s="1">
        <v>0.0</v>
      </c>
      <c r="AA204" s="1" t="s">
        <v>30</v>
      </c>
    </row>
    <row r="205" ht="15.75" customHeight="1">
      <c r="A205" s="1">
        <v>5.0</v>
      </c>
      <c r="B205" s="2">
        <v>41516.0</v>
      </c>
      <c r="C205" s="1">
        <v>35.0</v>
      </c>
      <c r="D205" s="1">
        <v>2013.0</v>
      </c>
      <c r="E205" s="1" t="s">
        <v>27</v>
      </c>
      <c r="F205" s="1" t="s">
        <v>34</v>
      </c>
      <c r="G205" s="1" t="s">
        <v>31</v>
      </c>
      <c r="H205" s="1">
        <f t="shared" si="200"/>
        <v>40</v>
      </c>
      <c r="I205" s="1">
        <v>2.0</v>
      </c>
      <c r="J205" s="1">
        <v>37.0</v>
      </c>
      <c r="K205" s="1">
        <v>1.0</v>
      </c>
      <c r="L205" s="1">
        <f t="shared" si="3"/>
        <v>13</v>
      </c>
      <c r="M205" s="1">
        <f t="shared" si="4"/>
        <v>26</v>
      </c>
      <c r="N205" s="1">
        <f t="shared" ref="N205:O205" si="216">SUM(Q205,V205)</f>
        <v>24</v>
      </c>
      <c r="O205" s="1">
        <f t="shared" si="216"/>
        <v>0</v>
      </c>
      <c r="P205" s="1" t="s">
        <v>30</v>
      </c>
      <c r="Q205" s="1">
        <v>22.0</v>
      </c>
      <c r="R205" s="1">
        <v>0.0</v>
      </c>
      <c r="S205" s="1">
        <v>13.0</v>
      </c>
      <c r="T205" s="1">
        <v>2.0</v>
      </c>
      <c r="U205" s="1">
        <v>0.0</v>
      </c>
      <c r="V205" s="1">
        <v>2.0</v>
      </c>
      <c r="W205" s="1">
        <v>0.0</v>
      </c>
      <c r="X205" s="1">
        <v>0.0</v>
      </c>
      <c r="Y205" s="1">
        <v>0.0</v>
      </c>
      <c r="Z205" s="1">
        <v>0.0</v>
      </c>
      <c r="AA205" s="1" t="s">
        <v>30</v>
      </c>
    </row>
    <row r="206" ht="15.75" customHeight="1">
      <c r="A206" s="1">
        <v>5.0</v>
      </c>
      <c r="B206" s="2">
        <v>41513.0</v>
      </c>
      <c r="C206" s="1">
        <v>35.0</v>
      </c>
      <c r="D206" s="1">
        <v>2013.0</v>
      </c>
      <c r="E206" s="1" t="s">
        <v>35</v>
      </c>
      <c r="F206" s="1" t="s">
        <v>36</v>
      </c>
      <c r="G206" s="1" t="s">
        <v>29</v>
      </c>
      <c r="H206" s="1">
        <f t="shared" si="200"/>
        <v>51</v>
      </c>
      <c r="I206" s="1">
        <v>13.0</v>
      </c>
      <c r="J206" s="1">
        <v>38.0</v>
      </c>
      <c r="K206" s="1">
        <v>0.0</v>
      </c>
      <c r="L206" s="1">
        <f t="shared" si="3"/>
        <v>4</v>
      </c>
      <c r="M206" s="1">
        <f t="shared" si="4"/>
        <v>46</v>
      </c>
      <c r="N206" s="1">
        <f t="shared" ref="N206:O206" si="217">SUM(Q206,V206)</f>
        <v>43</v>
      </c>
      <c r="O206" s="1">
        <f t="shared" si="217"/>
        <v>2</v>
      </c>
      <c r="P206" s="1" t="s">
        <v>30</v>
      </c>
      <c r="Q206" s="1">
        <v>31.0</v>
      </c>
      <c r="R206" s="1">
        <v>2.0</v>
      </c>
      <c r="S206" s="1">
        <v>4.0</v>
      </c>
      <c r="T206" s="1">
        <v>1.0</v>
      </c>
      <c r="U206" s="1">
        <v>0.0</v>
      </c>
      <c r="V206" s="1">
        <v>12.0</v>
      </c>
      <c r="W206" s="1">
        <v>0.0</v>
      </c>
      <c r="X206" s="1">
        <v>1.0</v>
      </c>
      <c r="Y206" s="1">
        <v>0.0</v>
      </c>
      <c r="Z206" s="1">
        <v>0.0</v>
      </c>
      <c r="AA206" s="1" t="s">
        <v>30</v>
      </c>
    </row>
    <row r="207" ht="15.75" customHeight="1">
      <c r="A207" s="1">
        <v>5.0</v>
      </c>
      <c r="B207" s="2">
        <v>41514.0</v>
      </c>
      <c r="C207" s="1">
        <v>35.0</v>
      </c>
      <c r="D207" s="1">
        <v>2013.0</v>
      </c>
      <c r="E207" s="1" t="s">
        <v>35</v>
      </c>
      <c r="F207" s="1" t="s">
        <v>36</v>
      </c>
      <c r="G207" s="1" t="s">
        <v>29</v>
      </c>
      <c r="H207" s="1">
        <f t="shared" si="200"/>
        <v>58</v>
      </c>
      <c r="I207" s="1">
        <v>17.0</v>
      </c>
      <c r="J207" s="1">
        <v>41.0</v>
      </c>
      <c r="K207" s="1">
        <v>0.0</v>
      </c>
      <c r="L207" s="1">
        <f t="shared" si="3"/>
        <v>9</v>
      </c>
      <c r="M207" s="1">
        <f t="shared" si="4"/>
        <v>50</v>
      </c>
      <c r="N207" s="1">
        <f t="shared" ref="N207:O207" si="218">SUM(Q207,V207)</f>
        <v>50</v>
      </c>
      <c r="O207" s="1">
        <f t="shared" si="218"/>
        <v>0</v>
      </c>
      <c r="P207" s="1" t="s">
        <v>30</v>
      </c>
      <c r="Q207" s="1">
        <v>33.0</v>
      </c>
      <c r="R207" s="1">
        <v>0.0</v>
      </c>
      <c r="S207" s="1">
        <v>8.0</v>
      </c>
      <c r="T207" s="1">
        <v>0.0</v>
      </c>
      <c r="U207" s="1">
        <v>0.0</v>
      </c>
      <c r="V207" s="1">
        <v>17.0</v>
      </c>
      <c r="W207" s="1">
        <v>0.0</v>
      </c>
      <c r="X207" s="1">
        <v>0.0</v>
      </c>
      <c r="Y207" s="1">
        <v>0.0</v>
      </c>
      <c r="Z207" s="1">
        <v>0.0</v>
      </c>
      <c r="AA207" s="1" t="s">
        <v>30</v>
      </c>
    </row>
    <row r="208" ht="15.75" customHeight="1">
      <c r="A208" s="1">
        <v>5.0</v>
      </c>
      <c r="B208" s="2">
        <v>41515.0</v>
      </c>
      <c r="C208" s="1">
        <v>35.0</v>
      </c>
      <c r="D208" s="1">
        <v>2013.0</v>
      </c>
      <c r="E208" s="1" t="s">
        <v>35</v>
      </c>
      <c r="F208" s="1" t="s">
        <v>36</v>
      </c>
      <c r="G208" s="1" t="s">
        <v>31</v>
      </c>
      <c r="H208" s="1">
        <f t="shared" si="200"/>
        <v>64</v>
      </c>
      <c r="I208" s="1">
        <v>42.0</v>
      </c>
      <c r="J208" s="1">
        <v>22.0</v>
      </c>
      <c r="K208" s="1">
        <v>0.0</v>
      </c>
      <c r="L208" s="1">
        <f t="shared" si="3"/>
        <v>2</v>
      </c>
      <c r="M208" s="1">
        <f t="shared" si="4"/>
        <v>61</v>
      </c>
      <c r="N208" s="1">
        <f t="shared" ref="N208:O208" si="219">SUM(Q208,V208)</f>
        <v>61</v>
      </c>
      <c r="O208" s="1">
        <f t="shared" si="219"/>
        <v>0</v>
      </c>
      <c r="P208" s="1" t="s">
        <v>30</v>
      </c>
      <c r="Q208" s="1">
        <v>20.0</v>
      </c>
      <c r="R208" s="1">
        <v>0.0</v>
      </c>
      <c r="S208" s="1">
        <v>2.0</v>
      </c>
      <c r="T208" s="1">
        <v>0.0</v>
      </c>
      <c r="U208" s="1">
        <v>0.0</v>
      </c>
      <c r="V208" s="1">
        <v>41.0</v>
      </c>
      <c r="W208" s="1">
        <v>0.0</v>
      </c>
      <c r="X208" s="1">
        <v>1.0</v>
      </c>
      <c r="Y208" s="1">
        <v>0.0</v>
      </c>
      <c r="Z208" s="1">
        <v>0.0</v>
      </c>
      <c r="AA208" s="1" t="s">
        <v>30</v>
      </c>
    </row>
    <row r="209" ht="15.75" customHeight="1">
      <c r="A209" s="1">
        <v>5.0</v>
      </c>
      <c r="B209" s="2">
        <v>41516.0</v>
      </c>
      <c r="C209" s="1">
        <v>35.0</v>
      </c>
      <c r="D209" s="1">
        <v>2013.0</v>
      </c>
      <c r="E209" s="1" t="s">
        <v>35</v>
      </c>
      <c r="F209" s="1" t="s">
        <v>36</v>
      </c>
      <c r="G209" s="1" t="s">
        <v>31</v>
      </c>
      <c r="H209" s="1">
        <f t="shared" si="200"/>
        <v>103</v>
      </c>
      <c r="I209" s="1">
        <v>65.0</v>
      </c>
      <c r="J209" s="1">
        <v>38.0</v>
      </c>
      <c r="K209" s="1">
        <v>0.0</v>
      </c>
      <c r="L209" s="1">
        <f t="shared" si="3"/>
        <v>7</v>
      </c>
      <c r="M209" s="1">
        <f t="shared" si="4"/>
        <v>96</v>
      </c>
      <c r="N209" s="1">
        <f t="shared" ref="N209:O209" si="220">SUM(Q209,V209)</f>
        <v>95</v>
      </c>
      <c r="O209" s="1">
        <f t="shared" si="220"/>
        <v>1</v>
      </c>
      <c r="P209" s="1" t="s">
        <v>30</v>
      </c>
      <c r="Q209" s="1">
        <v>31.0</v>
      </c>
      <c r="R209" s="1">
        <v>1.0</v>
      </c>
      <c r="S209" s="1">
        <v>6.0</v>
      </c>
      <c r="T209" s="1">
        <v>0.0</v>
      </c>
      <c r="U209" s="1">
        <v>0.0</v>
      </c>
      <c r="V209" s="1">
        <v>64.0</v>
      </c>
      <c r="W209" s="1">
        <v>0.0</v>
      </c>
      <c r="X209" s="1">
        <v>1.0</v>
      </c>
      <c r="Y209" s="1">
        <v>0.0</v>
      </c>
      <c r="Z209" s="1">
        <v>2.0</v>
      </c>
      <c r="AA209" s="1" t="s">
        <v>30</v>
      </c>
    </row>
    <row r="210" ht="15.75" customHeight="1">
      <c r="A210" s="1">
        <v>5.0</v>
      </c>
      <c r="B210" s="2">
        <v>41513.0</v>
      </c>
      <c r="C210" s="1">
        <v>35.0</v>
      </c>
      <c r="D210" s="1">
        <v>2013.0</v>
      </c>
      <c r="E210" s="1" t="s">
        <v>35</v>
      </c>
      <c r="F210" s="1" t="s">
        <v>37</v>
      </c>
      <c r="G210" s="1" t="s">
        <v>29</v>
      </c>
      <c r="H210" s="1">
        <f t="shared" si="200"/>
        <v>132</v>
      </c>
      <c r="I210" s="1">
        <v>59.0</v>
      </c>
      <c r="J210" s="1">
        <v>73.0</v>
      </c>
      <c r="K210" s="1">
        <v>0.0</v>
      </c>
      <c r="L210" s="1">
        <f t="shared" si="3"/>
        <v>5</v>
      </c>
      <c r="M210" s="1">
        <f t="shared" si="4"/>
        <v>128</v>
      </c>
      <c r="N210" s="1">
        <f t="shared" ref="N210:O210" si="221">SUM(Q210,V210)</f>
        <v>128</v>
      </c>
      <c r="O210" s="1">
        <f t="shared" si="221"/>
        <v>0</v>
      </c>
      <c r="P210" s="1" t="s">
        <v>30</v>
      </c>
      <c r="Q210" s="1">
        <v>69.0</v>
      </c>
      <c r="R210" s="1">
        <v>0.0</v>
      </c>
      <c r="S210" s="1">
        <v>4.0</v>
      </c>
      <c r="T210" s="1">
        <v>0.0</v>
      </c>
      <c r="U210" s="1">
        <v>0.0</v>
      </c>
      <c r="V210" s="1">
        <v>59.0</v>
      </c>
      <c r="W210" s="1">
        <v>0.0</v>
      </c>
      <c r="X210" s="1">
        <v>0.0</v>
      </c>
      <c r="Y210" s="1">
        <v>0.0</v>
      </c>
      <c r="Z210" s="1">
        <v>0.0</v>
      </c>
      <c r="AA210" s="1" t="s">
        <v>30</v>
      </c>
    </row>
    <row r="211" ht="15.75" customHeight="1">
      <c r="A211" s="1">
        <v>5.0</v>
      </c>
      <c r="B211" s="2">
        <v>41514.0</v>
      </c>
      <c r="C211" s="1">
        <v>35.0</v>
      </c>
      <c r="D211" s="1">
        <v>2013.0</v>
      </c>
      <c r="E211" s="1" t="s">
        <v>35</v>
      </c>
      <c r="F211" s="1" t="s">
        <v>37</v>
      </c>
      <c r="G211" s="1" t="s">
        <v>29</v>
      </c>
      <c r="H211" s="1">
        <f t="shared" si="200"/>
        <v>68</v>
      </c>
      <c r="I211" s="1">
        <v>24.0</v>
      </c>
      <c r="J211" s="1">
        <v>44.0</v>
      </c>
      <c r="K211" s="1">
        <v>0.0</v>
      </c>
      <c r="L211" s="1">
        <f t="shared" si="3"/>
        <v>5</v>
      </c>
      <c r="M211" s="1">
        <f t="shared" si="4"/>
        <v>63</v>
      </c>
      <c r="N211" s="1">
        <f t="shared" ref="N211:O211" si="222">SUM(Q211,V211)</f>
        <v>63</v>
      </c>
      <c r="O211" s="1">
        <f t="shared" si="222"/>
        <v>0</v>
      </c>
      <c r="P211" s="1" t="s">
        <v>30</v>
      </c>
      <c r="Q211" s="1">
        <v>39.0</v>
      </c>
      <c r="R211" s="1">
        <v>0.0</v>
      </c>
      <c r="S211" s="1">
        <v>5.0</v>
      </c>
      <c r="T211" s="1">
        <v>0.0</v>
      </c>
      <c r="U211" s="1">
        <v>0.0</v>
      </c>
      <c r="V211" s="1">
        <v>24.0</v>
      </c>
      <c r="W211" s="1">
        <v>0.0</v>
      </c>
      <c r="X211" s="1">
        <v>0.0</v>
      </c>
      <c r="Y211" s="1">
        <v>0.0</v>
      </c>
      <c r="Z211" s="1">
        <v>1.0</v>
      </c>
      <c r="AA211" s="1" t="s">
        <v>30</v>
      </c>
    </row>
    <row r="212" ht="15.75" customHeight="1">
      <c r="A212" s="1">
        <v>5.0</v>
      </c>
      <c r="B212" s="2">
        <v>41515.0</v>
      </c>
      <c r="C212" s="1">
        <v>35.0</v>
      </c>
      <c r="D212" s="1">
        <v>2013.0</v>
      </c>
      <c r="E212" s="1" t="s">
        <v>35</v>
      </c>
      <c r="F212" s="1" t="s">
        <v>37</v>
      </c>
      <c r="G212" s="1" t="s">
        <v>31</v>
      </c>
      <c r="H212" s="1">
        <f t="shared" si="200"/>
        <v>60</v>
      </c>
      <c r="I212" s="1">
        <v>28.0</v>
      </c>
      <c r="J212" s="1">
        <v>32.0</v>
      </c>
      <c r="K212" s="1">
        <v>0.0</v>
      </c>
      <c r="L212" s="1">
        <f t="shared" si="3"/>
        <v>15</v>
      </c>
      <c r="M212" s="1">
        <f t="shared" si="4"/>
        <v>44</v>
      </c>
      <c r="N212" s="1">
        <f t="shared" ref="N212:O212" si="223">SUM(Q212,V212)</f>
        <v>42</v>
      </c>
      <c r="O212" s="1">
        <f t="shared" si="223"/>
        <v>2</v>
      </c>
      <c r="P212" s="1" t="s">
        <v>30</v>
      </c>
      <c r="Q212" s="1">
        <v>15.0</v>
      </c>
      <c r="R212" s="1">
        <v>2.0</v>
      </c>
      <c r="S212" s="1">
        <v>15.0</v>
      </c>
      <c r="T212" s="1">
        <v>0.0</v>
      </c>
      <c r="U212" s="1">
        <v>0.0</v>
      </c>
      <c r="V212" s="1">
        <v>27.0</v>
      </c>
      <c r="W212" s="1">
        <v>0.0</v>
      </c>
      <c r="X212" s="1">
        <v>1.0</v>
      </c>
      <c r="Y212" s="1">
        <v>0.0</v>
      </c>
      <c r="Z212" s="1">
        <v>0.0</v>
      </c>
      <c r="AA212" s="1" t="s">
        <v>30</v>
      </c>
    </row>
    <row r="213" ht="15.75" customHeight="1">
      <c r="A213" s="1">
        <v>5.0</v>
      </c>
      <c r="B213" s="2">
        <v>41516.0</v>
      </c>
      <c r="C213" s="1">
        <v>35.0</v>
      </c>
      <c r="D213" s="1">
        <v>2013.0</v>
      </c>
      <c r="E213" s="1" t="s">
        <v>35</v>
      </c>
      <c r="F213" s="1" t="s">
        <v>37</v>
      </c>
      <c r="G213" s="1" t="s">
        <v>31</v>
      </c>
      <c r="H213" s="1">
        <f t="shared" si="200"/>
        <v>81</v>
      </c>
      <c r="I213" s="1">
        <v>46.0</v>
      </c>
      <c r="J213" s="1">
        <v>34.0</v>
      </c>
      <c r="K213" s="1">
        <v>1.0</v>
      </c>
      <c r="L213" s="1">
        <f t="shared" si="3"/>
        <v>7</v>
      </c>
      <c r="M213" s="1">
        <f t="shared" si="4"/>
        <v>71</v>
      </c>
      <c r="N213" s="1">
        <f t="shared" ref="N213:O213" si="224">SUM(Q213,V213)</f>
        <v>71</v>
      </c>
      <c r="O213" s="1">
        <f t="shared" si="224"/>
        <v>0</v>
      </c>
      <c r="P213" s="1" t="s">
        <v>55</v>
      </c>
      <c r="Q213" s="1">
        <v>27.0</v>
      </c>
      <c r="R213" s="1">
        <v>0.0</v>
      </c>
      <c r="S213" s="1">
        <v>6.0</v>
      </c>
      <c r="T213" s="1">
        <v>0.0</v>
      </c>
      <c r="U213" s="1">
        <v>1.0</v>
      </c>
      <c r="V213" s="1">
        <v>44.0</v>
      </c>
      <c r="W213" s="1">
        <v>0.0</v>
      </c>
      <c r="X213" s="1">
        <v>2.0</v>
      </c>
      <c r="Y213" s="1">
        <v>0.0</v>
      </c>
      <c r="Z213" s="1">
        <v>0.0</v>
      </c>
      <c r="AA213" s="1" t="s">
        <v>30</v>
      </c>
    </row>
    <row r="214" ht="15.75" customHeight="1">
      <c r="A214" s="1">
        <v>5.0</v>
      </c>
      <c r="B214" s="2">
        <v>41513.0</v>
      </c>
      <c r="C214" s="1">
        <v>35.0</v>
      </c>
      <c r="D214" s="1">
        <v>2013.0</v>
      </c>
      <c r="E214" s="1" t="s">
        <v>35</v>
      </c>
      <c r="F214" s="1" t="s">
        <v>38</v>
      </c>
      <c r="G214" s="1" t="s">
        <v>29</v>
      </c>
      <c r="H214" s="1">
        <f t="shared" si="200"/>
        <v>246</v>
      </c>
      <c r="I214" s="1">
        <v>110.0</v>
      </c>
      <c r="J214" s="1">
        <v>130.0</v>
      </c>
      <c r="K214" s="1">
        <v>6.0</v>
      </c>
      <c r="L214" s="1">
        <f t="shared" si="3"/>
        <v>6</v>
      </c>
      <c r="M214" s="1">
        <f t="shared" si="4"/>
        <v>232</v>
      </c>
      <c r="N214" s="1">
        <f t="shared" ref="N214:O214" si="225">SUM(Q214,V214)</f>
        <v>231</v>
      </c>
      <c r="O214" s="1">
        <f t="shared" si="225"/>
        <v>1</v>
      </c>
      <c r="P214" s="1" t="s">
        <v>47</v>
      </c>
      <c r="Q214" s="1">
        <v>123.0</v>
      </c>
      <c r="R214" s="1">
        <v>0.0</v>
      </c>
      <c r="S214" s="1">
        <v>4.0</v>
      </c>
      <c r="T214" s="1">
        <v>0.0</v>
      </c>
      <c r="U214" s="1">
        <v>3.0</v>
      </c>
      <c r="V214" s="1">
        <v>108.0</v>
      </c>
      <c r="W214" s="1">
        <v>1.0</v>
      </c>
      <c r="X214" s="1">
        <v>1.0</v>
      </c>
      <c r="Y214" s="1">
        <v>0.0</v>
      </c>
      <c r="Z214" s="1">
        <v>0.0</v>
      </c>
      <c r="AA214" s="1" t="s">
        <v>30</v>
      </c>
    </row>
    <row r="215" ht="15.75" customHeight="1">
      <c r="A215" s="1">
        <v>5.0</v>
      </c>
      <c r="B215" s="2">
        <v>41514.0</v>
      </c>
      <c r="C215" s="1">
        <v>35.0</v>
      </c>
      <c r="D215" s="1">
        <v>2013.0</v>
      </c>
      <c r="E215" s="1" t="s">
        <v>35</v>
      </c>
      <c r="F215" s="1" t="s">
        <v>38</v>
      </c>
      <c r="G215" s="1" t="s">
        <v>29</v>
      </c>
      <c r="H215" s="1">
        <f t="shared" si="200"/>
        <v>142</v>
      </c>
      <c r="I215" s="1">
        <v>61.0</v>
      </c>
      <c r="J215" s="1">
        <v>81.0</v>
      </c>
      <c r="K215" s="1">
        <v>0.0</v>
      </c>
      <c r="L215" s="1">
        <f t="shared" si="3"/>
        <v>9</v>
      </c>
      <c r="M215" s="1">
        <f t="shared" si="4"/>
        <v>134</v>
      </c>
      <c r="N215" s="1">
        <f t="shared" ref="N215:O215" si="226">SUM(Q215,V215)</f>
        <v>131</v>
      </c>
      <c r="O215" s="1">
        <f t="shared" si="226"/>
        <v>3</v>
      </c>
      <c r="P215" s="1" t="s">
        <v>30</v>
      </c>
      <c r="Q215" s="1">
        <v>71.0</v>
      </c>
      <c r="R215" s="1">
        <v>2.0</v>
      </c>
      <c r="S215" s="1">
        <v>8.0</v>
      </c>
      <c r="T215" s="1">
        <v>0.0</v>
      </c>
      <c r="U215" s="1">
        <v>0.0</v>
      </c>
      <c r="V215" s="1">
        <v>60.0</v>
      </c>
      <c r="W215" s="1">
        <v>1.0</v>
      </c>
      <c r="X215" s="1">
        <v>0.0</v>
      </c>
      <c r="Y215" s="1">
        <v>0.0</v>
      </c>
      <c r="Z215" s="1">
        <v>0.0</v>
      </c>
      <c r="AA215" s="1" t="s">
        <v>30</v>
      </c>
    </row>
    <row r="216" ht="15.75" customHeight="1">
      <c r="A216" s="1">
        <v>5.0</v>
      </c>
      <c r="B216" s="2">
        <v>41515.0</v>
      </c>
      <c r="C216" s="1">
        <v>35.0</v>
      </c>
      <c r="D216" s="1">
        <v>2013.0</v>
      </c>
      <c r="E216" s="1" t="s">
        <v>35</v>
      </c>
      <c r="F216" s="1" t="s">
        <v>38</v>
      </c>
      <c r="G216" s="1" t="s">
        <v>31</v>
      </c>
      <c r="H216" s="1">
        <f t="shared" si="200"/>
        <v>176</v>
      </c>
      <c r="I216" s="1">
        <v>95.0</v>
      </c>
      <c r="J216" s="1">
        <v>81.0</v>
      </c>
      <c r="K216" s="1">
        <v>0.0</v>
      </c>
      <c r="L216" s="1">
        <f t="shared" si="3"/>
        <v>4</v>
      </c>
      <c r="M216" s="1">
        <f t="shared" si="4"/>
        <v>172</v>
      </c>
      <c r="N216" s="1">
        <f t="shared" ref="N216:O216" si="227">SUM(Q216,V216)</f>
        <v>171</v>
      </c>
      <c r="O216" s="1">
        <f t="shared" si="227"/>
        <v>1</v>
      </c>
      <c r="P216" s="1" t="s">
        <v>30</v>
      </c>
      <c r="Q216" s="1">
        <v>76.0</v>
      </c>
      <c r="R216" s="1">
        <v>1.0</v>
      </c>
      <c r="S216" s="1">
        <v>4.0</v>
      </c>
      <c r="T216" s="1">
        <v>0.0</v>
      </c>
      <c r="U216" s="1">
        <v>0.0</v>
      </c>
      <c r="V216" s="1">
        <v>95.0</v>
      </c>
      <c r="W216" s="1">
        <v>0.0</v>
      </c>
      <c r="X216" s="1">
        <v>0.0</v>
      </c>
      <c r="Y216" s="1">
        <v>0.0</v>
      </c>
      <c r="Z216" s="1">
        <v>0.0</v>
      </c>
      <c r="AA216" s="1" t="s">
        <v>30</v>
      </c>
    </row>
    <row r="217" ht="15.75" customHeight="1">
      <c r="A217" s="1">
        <v>5.0</v>
      </c>
      <c r="B217" s="2">
        <v>41516.0</v>
      </c>
      <c r="C217" s="1">
        <v>35.0</v>
      </c>
      <c r="D217" s="1">
        <v>2013.0</v>
      </c>
      <c r="E217" s="1" t="s">
        <v>35</v>
      </c>
      <c r="F217" s="1" t="s">
        <v>38</v>
      </c>
      <c r="G217" s="1" t="s">
        <v>31</v>
      </c>
      <c r="H217" s="1">
        <f t="shared" si="200"/>
        <v>100</v>
      </c>
      <c r="I217" s="1">
        <v>47.0</v>
      </c>
      <c r="J217" s="1">
        <v>53.0</v>
      </c>
      <c r="K217" s="1">
        <v>0.0</v>
      </c>
      <c r="L217" s="1">
        <f t="shared" si="3"/>
        <v>3</v>
      </c>
      <c r="M217" s="1">
        <f t="shared" si="4"/>
        <v>96</v>
      </c>
      <c r="N217" s="1">
        <f t="shared" ref="N217:O217" si="228">SUM(Q217,V217)</f>
        <v>95</v>
      </c>
      <c r="O217" s="1">
        <f t="shared" si="228"/>
        <v>1</v>
      </c>
      <c r="P217" s="1" t="s">
        <v>30</v>
      </c>
      <c r="Q217" s="1">
        <v>49.0</v>
      </c>
      <c r="R217" s="1">
        <v>1.0</v>
      </c>
      <c r="S217" s="1">
        <v>3.0</v>
      </c>
      <c r="T217" s="1">
        <v>0.0</v>
      </c>
      <c r="U217" s="1">
        <v>0.0</v>
      </c>
      <c r="V217" s="1">
        <v>46.0</v>
      </c>
      <c r="W217" s="1">
        <v>0.0</v>
      </c>
      <c r="X217" s="1">
        <v>1.0</v>
      </c>
      <c r="Y217" s="1">
        <v>0.0</v>
      </c>
      <c r="Z217" s="1">
        <v>0.0</v>
      </c>
      <c r="AA217" s="1" t="s">
        <v>30</v>
      </c>
    </row>
    <row r="218" ht="15.75" customHeight="1">
      <c r="A218" s="1">
        <v>5.0</v>
      </c>
      <c r="B218" s="2">
        <v>41513.0</v>
      </c>
      <c r="C218" s="1">
        <v>35.0</v>
      </c>
      <c r="D218" s="1">
        <v>2013.0</v>
      </c>
      <c r="E218" s="1" t="s">
        <v>39</v>
      </c>
      <c r="F218" s="1" t="s">
        <v>40</v>
      </c>
      <c r="G218" s="1" t="s">
        <v>29</v>
      </c>
      <c r="H218" s="1">
        <f t="shared" si="200"/>
        <v>210</v>
      </c>
      <c r="I218" s="1">
        <v>87.0</v>
      </c>
      <c r="J218" s="1">
        <v>123.0</v>
      </c>
      <c r="K218" s="1">
        <v>0.0</v>
      </c>
      <c r="L218" s="1">
        <f t="shared" si="3"/>
        <v>15</v>
      </c>
      <c r="M218" s="1">
        <f t="shared" si="4"/>
        <v>195</v>
      </c>
      <c r="N218" s="1">
        <f t="shared" ref="N218:O218" si="229">SUM(Q218,V218)</f>
        <v>194</v>
      </c>
      <c r="O218" s="1">
        <f t="shared" si="229"/>
        <v>0</v>
      </c>
      <c r="P218" s="1" t="s">
        <v>30</v>
      </c>
      <c r="Q218" s="1">
        <v>108.0</v>
      </c>
      <c r="R218" s="1">
        <v>0.0</v>
      </c>
      <c r="S218" s="1">
        <v>14.0</v>
      </c>
      <c r="T218" s="1">
        <v>1.0</v>
      </c>
      <c r="U218" s="1">
        <v>0.0</v>
      </c>
      <c r="V218" s="1">
        <v>86.0</v>
      </c>
      <c r="W218" s="1">
        <v>0.0</v>
      </c>
      <c r="X218" s="1">
        <v>1.0</v>
      </c>
      <c r="Y218" s="1">
        <v>0.0</v>
      </c>
      <c r="Z218" s="1">
        <v>0.0</v>
      </c>
      <c r="AA218" s="1" t="s">
        <v>30</v>
      </c>
    </row>
    <row r="219" ht="15.75" customHeight="1">
      <c r="A219" s="1">
        <v>5.0</v>
      </c>
      <c r="B219" s="2">
        <v>41514.0</v>
      </c>
      <c r="C219" s="1">
        <v>35.0</v>
      </c>
      <c r="D219" s="1">
        <v>2013.0</v>
      </c>
      <c r="E219" s="1" t="s">
        <v>39</v>
      </c>
      <c r="F219" s="1" t="s">
        <v>40</v>
      </c>
      <c r="G219" s="1" t="s">
        <v>29</v>
      </c>
      <c r="H219" s="1">
        <f t="shared" si="200"/>
        <v>128</v>
      </c>
      <c r="I219" s="1">
        <v>27.0</v>
      </c>
      <c r="J219" s="1">
        <v>101.0</v>
      </c>
      <c r="K219" s="1">
        <v>0.0</v>
      </c>
      <c r="L219" s="1">
        <f t="shared" si="3"/>
        <v>12</v>
      </c>
      <c r="M219" s="1">
        <f t="shared" si="4"/>
        <v>117</v>
      </c>
      <c r="N219" s="1">
        <f t="shared" ref="N219:O219" si="230">SUM(Q219,V219)</f>
        <v>111</v>
      </c>
      <c r="O219" s="1">
        <f t="shared" si="230"/>
        <v>0</v>
      </c>
      <c r="P219" s="1" t="s">
        <v>30</v>
      </c>
      <c r="Q219" s="1">
        <v>84.0</v>
      </c>
      <c r="R219" s="1">
        <v>0.0</v>
      </c>
      <c r="S219" s="1">
        <v>11.0</v>
      </c>
      <c r="T219" s="1">
        <v>6.0</v>
      </c>
      <c r="U219" s="1">
        <v>0.0</v>
      </c>
      <c r="V219" s="1">
        <v>27.0</v>
      </c>
      <c r="W219" s="1">
        <v>0.0</v>
      </c>
      <c r="X219" s="1">
        <v>0.0</v>
      </c>
      <c r="Y219" s="1">
        <v>0.0</v>
      </c>
      <c r="Z219" s="1">
        <v>0.0</v>
      </c>
      <c r="AA219" s="1" t="s">
        <v>30</v>
      </c>
    </row>
    <row r="220" ht="15.75" customHeight="1">
      <c r="A220" s="1">
        <v>5.0</v>
      </c>
      <c r="B220" s="2">
        <v>41515.0</v>
      </c>
      <c r="C220" s="1">
        <v>35.0</v>
      </c>
      <c r="D220" s="1">
        <v>2013.0</v>
      </c>
      <c r="E220" s="1" t="s">
        <v>39</v>
      </c>
      <c r="F220" s="1" t="s">
        <v>40</v>
      </c>
      <c r="G220" s="1" t="s">
        <v>31</v>
      </c>
      <c r="H220" s="1">
        <f t="shared" si="200"/>
        <v>76</v>
      </c>
      <c r="I220" s="1">
        <v>24.0</v>
      </c>
      <c r="J220" s="1">
        <v>52.0</v>
      </c>
      <c r="K220" s="1">
        <v>0.0</v>
      </c>
      <c r="L220" s="1">
        <f t="shared" si="3"/>
        <v>9</v>
      </c>
      <c r="M220" s="1">
        <f t="shared" si="4"/>
        <v>66</v>
      </c>
      <c r="N220" s="1">
        <f t="shared" ref="N220:O220" si="231">SUM(Q220,V220)</f>
        <v>63</v>
      </c>
      <c r="O220" s="1">
        <f t="shared" si="231"/>
        <v>3</v>
      </c>
      <c r="P220" s="1" t="s">
        <v>30</v>
      </c>
      <c r="Q220" s="1">
        <v>40.0</v>
      </c>
      <c r="R220" s="1">
        <v>3.0</v>
      </c>
      <c r="S220" s="1">
        <v>9.0</v>
      </c>
      <c r="T220" s="1">
        <v>0.0</v>
      </c>
      <c r="U220" s="1">
        <v>0.0</v>
      </c>
      <c r="V220" s="1">
        <v>23.0</v>
      </c>
      <c r="W220" s="1">
        <v>0.0</v>
      </c>
      <c r="X220" s="1">
        <v>1.0</v>
      </c>
      <c r="Y220" s="1">
        <v>0.0</v>
      </c>
      <c r="Z220" s="1">
        <v>0.0</v>
      </c>
      <c r="AA220" s="1" t="s">
        <v>30</v>
      </c>
    </row>
    <row r="221" ht="15.75" customHeight="1">
      <c r="A221" s="1">
        <v>5.0</v>
      </c>
      <c r="B221" s="2">
        <v>41516.0</v>
      </c>
      <c r="C221" s="1">
        <v>35.0</v>
      </c>
      <c r="D221" s="1">
        <v>2013.0</v>
      </c>
      <c r="E221" s="1" t="s">
        <v>39</v>
      </c>
      <c r="F221" s="1" t="s">
        <v>40</v>
      </c>
      <c r="G221" s="1" t="s">
        <v>31</v>
      </c>
      <c r="H221" s="1">
        <f t="shared" si="200"/>
        <v>299</v>
      </c>
      <c r="I221" s="1">
        <v>76.0</v>
      </c>
      <c r="J221" s="1">
        <v>223.0</v>
      </c>
      <c r="K221" s="1">
        <v>0.0</v>
      </c>
      <c r="L221" s="1">
        <f t="shared" si="3"/>
        <v>22</v>
      </c>
      <c r="M221" s="1">
        <f t="shared" si="4"/>
        <v>274</v>
      </c>
      <c r="N221" s="1">
        <f t="shared" ref="N221:O221" si="232">SUM(Q221,V221)</f>
        <v>264</v>
      </c>
      <c r="O221" s="1">
        <f t="shared" si="232"/>
        <v>2</v>
      </c>
      <c r="P221" s="1" t="s">
        <v>47</v>
      </c>
      <c r="Q221" s="1">
        <v>189.0</v>
      </c>
      <c r="R221" s="1">
        <v>2.0</v>
      </c>
      <c r="S221" s="1">
        <v>21.0</v>
      </c>
      <c r="T221" s="1">
        <v>8.0</v>
      </c>
      <c r="U221" s="1">
        <v>3.0</v>
      </c>
      <c r="V221" s="1">
        <v>75.0</v>
      </c>
      <c r="W221" s="1">
        <v>0.0</v>
      </c>
      <c r="X221" s="1">
        <v>1.0</v>
      </c>
      <c r="Y221" s="1">
        <v>0.0</v>
      </c>
      <c r="Z221" s="1">
        <v>1.0</v>
      </c>
      <c r="AA221" s="1" t="s">
        <v>30</v>
      </c>
    </row>
    <row r="222" ht="15.75" customHeight="1">
      <c r="A222" s="1">
        <v>5.0</v>
      </c>
      <c r="B222" s="2">
        <v>41513.0</v>
      </c>
      <c r="C222" s="1">
        <v>35.0</v>
      </c>
      <c r="D222" s="1">
        <v>2013.0</v>
      </c>
      <c r="E222" s="1" t="s">
        <v>39</v>
      </c>
      <c r="F222" s="1" t="s">
        <v>41</v>
      </c>
      <c r="G222" s="1" t="s">
        <v>29</v>
      </c>
      <c r="H222" s="1">
        <f t="shared" si="200"/>
        <v>235</v>
      </c>
      <c r="I222" s="1">
        <v>94.0</v>
      </c>
      <c r="J222" s="1">
        <v>137.0</v>
      </c>
      <c r="K222" s="1">
        <v>4.0</v>
      </c>
      <c r="L222" s="1">
        <f t="shared" si="3"/>
        <v>42</v>
      </c>
      <c r="M222" s="1">
        <f t="shared" si="4"/>
        <v>187</v>
      </c>
      <c r="N222" s="1">
        <f t="shared" ref="N222:O222" si="233">SUM(Q222,V222)</f>
        <v>182</v>
      </c>
      <c r="O222" s="1">
        <f t="shared" si="233"/>
        <v>3</v>
      </c>
      <c r="P222" s="1" t="s">
        <v>30</v>
      </c>
      <c r="Q222" s="1">
        <v>91.0</v>
      </c>
      <c r="R222" s="1">
        <v>3.0</v>
      </c>
      <c r="S222" s="1">
        <v>41.0</v>
      </c>
      <c r="T222" s="1">
        <v>2.0</v>
      </c>
      <c r="U222" s="1">
        <v>0.0</v>
      </c>
      <c r="V222" s="1">
        <v>91.0</v>
      </c>
      <c r="W222" s="1">
        <v>0.0</v>
      </c>
      <c r="X222" s="1">
        <v>3.0</v>
      </c>
      <c r="Y222" s="1">
        <v>0.0</v>
      </c>
      <c r="Z222" s="1">
        <v>0.0</v>
      </c>
      <c r="AA222" s="1" t="s">
        <v>30</v>
      </c>
    </row>
    <row r="223" ht="15.75" customHeight="1">
      <c r="A223" s="1">
        <v>5.0</v>
      </c>
      <c r="B223" s="2">
        <v>41514.0</v>
      </c>
      <c r="C223" s="1">
        <v>35.0</v>
      </c>
      <c r="D223" s="1">
        <v>2013.0</v>
      </c>
      <c r="E223" s="1" t="s">
        <v>39</v>
      </c>
      <c r="F223" s="1" t="s">
        <v>41</v>
      </c>
      <c r="G223" s="1" t="s">
        <v>29</v>
      </c>
      <c r="H223" s="1">
        <f t="shared" si="200"/>
        <v>144</v>
      </c>
      <c r="I223" s="1">
        <v>36.0</v>
      </c>
      <c r="J223" s="1">
        <v>88.0</v>
      </c>
      <c r="K223" s="1">
        <v>20.0</v>
      </c>
      <c r="L223" s="1">
        <f t="shared" si="3"/>
        <v>17</v>
      </c>
      <c r="M223" s="1">
        <f t="shared" si="4"/>
        <v>106</v>
      </c>
      <c r="N223" s="1">
        <f t="shared" ref="N223:O223" si="234">SUM(Q223,V223)</f>
        <v>102</v>
      </c>
      <c r="O223" s="1">
        <f t="shared" si="234"/>
        <v>0</v>
      </c>
      <c r="P223" s="1" t="s">
        <v>30</v>
      </c>
      <c r="Q223" s="1">
        <v>70.0</v>
      </c>
      <c r="R223" s="1">
        <v>0.0</v>
      </c>
      <c r="S223" s="1">
        <v>14.0</v>
      </c>
      <c r="T223" s="1">
        <v>4.0</v>
      </c>
      <c r="U223" s="1">
        <v>0.0</v>
      </c>
      <c r="V223" s="1">
        <v>32.0</v>
      </c>
      <c r="W223" s="1">
        <v>0.0</v>
      </c>
      <c r="X223" s="1">
        <v>4.0</v>
      </c>
      <c r="Y223" s="1">
        <v>0.0</v>
      </c>
      <c r="Z223" s="1">
        <v>0.0</v>
      </c>
      <c r="AA223" s="1" t="s">
        <v>30</v>
      </c>
    </row>
    <row r="224" ht="15.75" customHeight="1">
      <c r="A224" s="1">
        <v>5.0</v>
      </c>
      <c r="B224" s="2">
        <v>41515.0</v>
      </c>
      <c r="C224" s="1">
        <v>35.0</v>
      </c>
      <c r="D224" s="1">
        <v>2013.0</v>
      </c>
      <c r="E224" s="1" t="s">
        <v>39</v>
      </c>
      <c r="F224" s="1" t="s">
        <v>41</v>
      </c>
      <c r="G224" s="1" t="s">
        <v>31</v>
      </c>
      <c r="H224" s="1">
        <f t="shared" si="200"/>
        <v>61</v>
      </c>
      <c r="I224" s="1">
        <v>10.0</v>
      </c>
      <c r="J224" s="1">
        <v>51.0</v>
      </c>
      <c r="K224" s="1">
        <v>0.0</v>
      </c>
      <c r="L224" s="1">
        <f t="shared" si="3"/>
        <v>30</v>
      </c>
      <c r="M224" s="1">
        <f t="shared" si="4"/>
        <v>35</v>
      </c>
      <c r="N224" s="1">
        <f t="shared" ref="N224:O224" si="235">SUM(Q224,V224)</f>
        <v>31</v>
      </c>
      <c r="O224" s="1">
        <f t="shared" si="235"/>
        <v>4</v>
      </c>
      <c r="P224" s="1" t="s">
        <v>30</v>
      </c>
      <c r="Q224" s="1">
        <v>21.0</v>
      </c>
      <c r="R224" s="1">
        <v>4.0</v>
      </c>
      <c r="S224" s="1">
        <v>26.0</v>
      </c>
      <c r="T224" s="1">
        <v>0.0</v>
      </c>
      <c r="U224" s="1">
        <v>0.0</v>
      </c>
      <c r="V224" s="1">
        <v>10.0</v>
      </c>
      <c r="W224" s="1">
        <v>0.0</v>
      </c>
      <c r="X224" s="1">
        <v>0.0</v>
      </c>
      <c r="Y224" s="1">
        <v>0.0</v>
      </c>
      <c r="Z224" s="1">
        <v>2.0</v>
      </c>
      <c r="AA224" s="1" t="s">
        <v>30</v>
      </c>
    </row>
    <row r="225" ht="15.75" customHeight="1">
      <c r="A225" s="1">
        <v>5.0</v>
      </c>
      <c r="B225" s="2">
        <v>41516.0</v>
      </c>
      <c r="C225" s="1">
        <v>35.0</v>
      </c>
      <c r="D225" s="1">
        <v>2013.0</v>
      </c>
      <c r="E225" s="1" t="s">
        <v>39</v>
      </c>
      <c r="F225" s="1" t="s">
        <v>41</v>
      </c>
      <c r="G225" s="1" t="s">
        <v>31</v>
      </c>
      <c r="H225" s="1" t="s">
        <v>30</v>
      </c>
      <c r="I225" s="1" t="s">
        <v>30</v>
      </c>
      <c r="J225" s="1" t="s">
        <v>30</v>
      </c>
      <c r="K225" s="1" t="s">
        <v>30</v>
      </c>
      <c r="L225" s="1">
        <f t="shared" si="3"/>
        <v>0</v>
      </c>
      <c r="M225" s="1">
        <f t="shared" si="4"/>
        <v>0</v>
      </c>
      <c r="N225" s="1">
        <f t="shared" ref="N225:O225" si="236">SUM(Q225,V225)</f>
        <v>0</v>
      </c>
      <c r="O225" s="1">
        <f t="shared" si="236"/>
        <v>0</v>
      </c>
      <c r="P225" s="1" t="s">
        <v>30</v>
      </c>
      <c r="Q225" s="1" t="s">
        <v>30</v>
      </c>
      <c r="R225" s="1" t="s">
        <v>30</v>
      </c>
      <c r="S225" s="1" t="s">
        <v>30</v>
      </c>
      <c r="T225" s="1" t="s">
        <v>30</v>
      </c>
      <c r="U225" s="1" t="s">
        <v>30</v>
      </c>
      <c r="V225" s="1" t="s">
        <v>30</v>
      </c>
      <c r="W225" s="1" t="s">
        <v>30</v>
      </c>
      <c r="X225" s="1" t="s">
        <v>30</v>
      </c>
      <c r="Y225" s="1" t="s">
        <v>30</v>
      </c>
      <c r="Z225" s="1" t="s">
        <v>30</v>
      </c>
      <c r="AA225" s="1" t="s">
        <v>30</v>
      </c>
    </row>
    <row r="226" ht="15.75" customHeight="1">
      <c r="A226" s="1">
        <v>5.0</v>
      </c>
      <c r="B226" s="2">
        <v>41513.0</v>
      </c>
      <c r="C226" s="1">
        <v>35.0</v>
      </c>
      <c r="D226" s="1">
        <v>2013.0</v>
      </c>
      <c r="E226" s="1" t="s">
        <v>39</v>
      </c>
      <c r="F226" s="1" t="s">
        <v>42</v>
      </c>
      <c r="G226" s="1" t="s">
        <v>29</v>
      </c>
      <c r="H226" s="1">
        <f t="shared" ref="H226:H235" si="238">SUM(I226:K226)</f>
        <v>30</v>
      </c>
      <c r="I226" s="1">
        <v>13.0</v>
      </c>
      <c r="J226" s="1">
        <v>17.0</v>
      </c>
      <c r="K226" s="1">
        <v>0.0</v>
      </c>
      <c r="L226" s="1">
        <f t="shared" si="3"/>
        <v>1</v>
      </c>
      <c r="M226" s="1">
        <f t="shared" si="4"/>
        <v>29</v>
      </c>
      <c r="N226" s="1">
        <f t="shared" ref="N226:O226" si="237">SUM(Q226,V226)</f>
        <v>29</v>
      </c>
      <c r="O226" s="1">
        <f t="shared" si="237"/>
        <v>0</v>
      </c>
      <c r="P226" s="1" t="s">
        <v>30</v>
      </c>
      <c r="Q226" s="1">
        <v>16.0</v>
      </c>
      <c r="R226" s="1">
        <v>0.0</v>
      </c>
      <c r="S226" s="1">
        <v>1.0</v>
      </c>
      <c r="T226" s="1">
        <v>0.0</v>
      </c>
      <c r="U226" s="1">
        <v>0.0</v>
      </c>
      <c r="V226" s="1">
        <v>13.0</v>
      </c>
      <c r="W226" s="1">
        <v>0.0</v>
      </c>
      <c r="X226" s="1">
        <v>0.0</v>
      </c>
      <c r="Y226" s="1">
        <v>0.0</v>
      </c>
      <c r="Z226" s="1">
        <v>0.0</v>
      </c>
      <c r="AA226" s="1" t="s">
        <v>30</v>
      </c>
    </row>
    <row r="227" ht="15.75" customHeight="1">
      <c r="A227" s="1">
        <v>5.0</v>
      </c>
      <c r="B227" s="2">
        <v>41514.0</v>
      </c>
      <c r="C227" s="1">
        <v>35.0</v>
      </c>
      <c r="D227" s="1">
        <v>2013.0</v>
      </c>
      <c r="E227" s="1" t="s">
        <v>39</v>
      </c>
      <c r="F227" s="1" t="s">
        <v>42</v>
      </c>
      <c r="G227" s="1" t="s">
        <v>29</v>
      </c>
      <c r="H227" s="1">
        <f t="shared" si="238"/>
        <v>45</v>
      </c>
      <c r="I227" s="1">
        <v>19.0</v>
      </c>
      <c r="J227" s="1">
        <v>25.0</v>
      </c>
      <c r="K227" s="1">
        <v>1.0</v>
      </c>
      <c r="L227" s="1">
        <f t="shared" si="3"/>
        <v>4</v>
      </c>
      <c r="M227" s="1">
        <f t="shared" si="4"/>
        <v>40</v>
      </c>
      <c r="N227" s="1">
        <f t="shared" ref="N227:O227" si="239">SUM(Q227,V227)</f>
        <v>39</v>
      </c>
      <c r="O227" s="1">
        <f t="shared" si="239"/>
        <v>1</v>
      </c>
      <c r="P227" s="1" t="s">
        <v>30</v>
      </c>
      <c r="Q227" s="1">
        <v>20.0</v>
      </c>
      <c r="R227" s="1">
        <v>1.0</v>
      </c>
      <c r="S227" s="1">
        <v>4.0</v>
      </c>
      <c r="T227" s="1">
        <v>0.0</v>
      </c>
      <c r="U227" s="1">
        <v>0.0</v>
      </c>
      <c r="V227" s="1">
        <v>19.0</v>
      </c>
      <c r="W227" s="1">
        <v>0.0</v>
      </c>
      <c r="X227" s="1">
        <v>0.0</v>
      </c>
      <c r="Y227" s="1">
        <v>0.0</v>
      </c>
      <c r="Z227" s="1">
        <v>0.0</v>
      </c>
      <c r="AA227" s="1" t="s">
        <v>30</v>
      </c>
    </row>
    <row r="228" ht="15.75" customHeight="1">
      <c r="A228" s="1">
        <v>5.0</v>
      </c>
      <c r="B228" s="2">
        <v>41515.0</v>
      </c>
      <c r="C228" s="1">
        <v>35.0</v>
      </c>
      <c r="D228" s="1">
        <v>2013.0</v>
      </c>
      <c r="E228" s="1" t="s">
        <v>39</v>
      </c>
      <c r="F228" s="1" t="s">
        <v>42</v>
      </c>
      <c r="G228" s="1" t="s">
        <v>31</v>
      </c>
      <c r="H228" s="1">
        <f t="shared" si="238"/>
        <v>93</v>
      </c>
      <c r="I228" s="1">
        <v>44.0</v>
      </c>
      <c r="J228" s="1">
        <v>49.0</v>
      </c>
      <c r="K228" s="1">
        <v>0.0</v>
      </c>
      <c r="L228" s="1">
        <f t="shared" si="3"/>
        <v>1</v>
      </c>
      <c r="M228" s="1">
        <f t="shared" si="4"/>
        <v>92</v>
      </c>
      <c r="N228" s="1">
        <f t="shared" ref="N228:O228" si="240">SUM(Q228,V228)</f>
        <v>90</v>
      </c>
      <c r="O228" s="1">
        <f t="shared" si="240"/>
        <v>2</v>
      </c>
      <c r="P228" s="1" t="s">
        <v>30</v>
      </c>
      <c r="Q228" s="1">
        <v>46.0</v>
      </c>
      <c r="R228" s="1">
        <v>2.0</v>
      </c>
      <c r="S228" s="1">
        <v>1.0</v>
      </c>
      <c r="T228" s="1">
        <v>0.0</v>
      </c>
      <c r="U228" s="1">
        <v>0.0</v>
      </c>
      <c r="V228" s="1">
        <v>44.0</v>
      </c>
      <c r="W228" s="1">
        <v>0.0</v>
      </c>
      <c r="X228" s="1">
        <v>0.0</v>
      </c>
      <c r="Y228" s="1">
        <v>0.0</v>
      </c>
      <c r="Z228" s="1">
        <v>0.0</v>
      </c>
      <c r="AA228" s="1" t="s">
        <v>30</v>
      </c>
    </row>
    <row r="229" ht="15.75" customHeight="1">
      <c r="A229" s="1">
        <v>5.0</v>
      </c>
      <c r="B229" s="2">
        <v>41516.0</v>
      </c>
      <c r="C229" s="1">
        <v>35.0</v>
      </c>
      <c r="D229" s="1">
        <v>2013.0</v>
      </c>
      <c r="E229" s="1" t="s">
        <v>39</v>
      </c>
      <c r="F229" s="1" t="s">
        <v>42</v>
      </c>
      <c r="G229" s="1" t="s">
        <v>31</v>
      </c>
      <c r="H229" s="1">
        <f t="shared" si="238"/>
        <v>103</v>
      </c>
      <c r="I229" s="1">
        <v>47.0</v>
      </c>
      <c r="J229" s="1">
        <v>55.0</v>
      </c>
      <c r="K229" s="1">
        <v>1.0</v>
      </c>
      <c r="L229" s="1">
        <f t="shared" si="3"/>
        <v>7</v>
      </c>
      <c r="M229" s="1">
        <f t="shared" si="4"/>
        <v>95</v>
      </c>
      <c r="N229" s="1">
        <f t="shared" ref="N229:O229" si="241">SUM(Q229,V229)</f>
        <v>88</v>
      </c>
      <c r="O229" s="1">
        <f t="shared" si="241"/>
        <v>3</v>
      </c>
      <c r="P229" s="1" t="s">
        <v>30</v>
      </c>
      <c r="Q229" s="1">
        <v>41.0</v>
      </c>
      <c r="R229" s="1">
        <v>3.0</v>
      </c>
      <c r="S229" s="1">
        <v>7.0</v>
      </c>
      <c r="T229" s="1">
        <v>4.0</v>
      </c>
      <c r="U229" s="1">
        <v>0.0</v>
      </c>
      <c r="V229" s="1">
        <v>47.0</v>
      </c>
      <c r="W229" s="1">
        <v>0.0</v>
      </c>
      <c r="X229" s="1">
        <v>0.0</v>
      </c>
      <c r="Y229" s="1">
        <v>0.0</v>
      </c>
      <c r="Z229" s="1">
        <v>0.0</v>
      </c>
      <c r="AA229" s="1" t="s">
        <v>30</v>
      </c>
    </row>
    <row r="230" ht="15.75" customHeight="1">
      <c r="A230" s="1">
        <v>5.0</v>
      </c>
      <c r="B230" s="2">
        <v>41513.0</v>
      </c>
      <c r="C230" s="1">
        <v>35.0</v>
      </c>
      <c r="D230" s="1">
        <v>2013.0</v>
      </c>
      <c r="E230" s="1" t="s">
        <v>43</v>
      </c>
      <c r="F230" s="1" t="s">
        <v>44</v>
      </c>
      <c r="G230" s="1" t="s">
        <v>29</v>
      </c>
      <c r="H230" s="1">
        <f t="shared" si="238"/>
        <v>95</v>
      </c>
      <c r="I230" s="1">
        <v>46.0</v>
      </c>
      <c r="J230" s="1">
        <v>47.0</v>
      </c>
      <c r="K230" s="1">
        <v>2.0</v>
      </c>
      <c r="L230" s="1">
        <f t="shared" si="3"/>
        <v>7</v>
      </c>
      <c r="M230" s="1">
        <f t="shared" si="4"/>
        <v>85</v>
      </c>
      <c r="N230" s="1">
        <f t="shared" ref="N230:O230" si="242">SUM(Q230,V230)</f>
        <v>82</v>
      </c>
      <c r="O230" s="1">
        <f t="shared" si="242"/>
        <v>3</v>
      </c>
      <c r="P230" s="1" t="s">
        <v>30</v>
      </c>
      <c r="Q230" s="1">
        <v>37.0</v>
      </c>
      <c r="R230" s="1">
        <v>3.0</v>
      </c>
      <c r="S230" s="1">
        <v>7.0</v>
      </c>
      <c r="T230" s="1">
        <v>0.0</v>
      </c>
      <c r="U230" s="1">
        <v>0.0</v>
      </c>
      <c r="V230" s="1">
        <v>45.0</v>
      </c>
      <c r="W230" s="1">
        <v>0.0</v>
      </c>
      <c r="X230" s="1">
        <v>1.0</v>
      </c>
      <c r="Y230" s="1">
        <v>0.0</v>
      </c>
      <c r="Z230" s="1">
        <v>0.0</v>
      </c>
      <c r="AA230" s="1" t="s">
        <v>30</v>
      </c>
    </row>
    <row r="231" ht="15.75" customHeight="1">
      <c r="A231" s="1">
        <v>5.0</v>
      </c>
      <c r="B231" s="2">
        <v>41514.0</v>
      </c>
      <c r="C231" s="1">
        <v>35.0</v>
      </c>
      <c r="D231" s="1">
        <v>2013.0</v>
      </c>
      <c r="E231" s="1" t="s">
        <v>43</v>
      </c>
      <c r="F231" s="1" t="s">
        <v>44</v>
      </c>
      <c r="G231" s="1" t="s">
        <v>29</v>
      </c>
      <c r="H231" s="1">
        <f t="shared" si="238"/>
        <v>31</v>
      </c>
      <c r="I231" s="1">
        <v>9.0</v>
      </c>
      <c r="J231" s="1">
        <v>21.0</v>
      </c>
      <c r="K231" s="1">
        <v>1.0</v>
      </c>
      <c r="L231" s="1">
        <f t="shared" si="3"/>
        <v>1</v>
      </c>
      <c r="M231" s="1">
        <f t="shared" si="4"/>
        <v>30</v>
      </c>
      <c r="N231" s="1">
        <f t="shared" ref="N231:O231" si="243">SUM(Q231,V231)</f>
        <v>30</v>
      </c>
      <c r="O231" s="1">
        <f t="shared" si="243"/>
        <v>0</v>
      </c>
      <c r="P231" s="1" t="s">
        <v>30</v>
      </c>
      <c r="Q231" s="1">
        <v>21.0</v>
      </c>
      <c r="R231" s="1">
        <v>0.0</v>
      </c>
      <c r="S231" s="1">
        <v>0.0</v>
      </c>
      <c r="T231" s="1">
        <v>0.0</v>
      </c>
      <c r="U231" s="1">
        <v>0.0</v>
      </c>
      <c r="V231" s="1">
        <v>9.0</v>
      </c>
      <c r="W231" s="1">
        <v>0.0</v>
      </c>
      <c r="X231" s="1">
        <v>0.0</v>
      </c>
      <c r="Y231" s="1">
        <v>0.0</v>
      </c>
      <c r="Z231" s="1">
        <v>0.0</v>
      </c>
      <c r="AA231" s="1" t="s">
        <v>30</v>
      </c>
    </row>
    <row r="232" ht="15.75" customHeight="1">
      <c r="A232" s="1">
        <v>5.0</v>
      </c>
      <c r="B232" s="2">
        <v>41515.0</v>
      </c>
      <c r="C232" s="1">
        <v>35.0</v>
      </c>
      <c r="D232" s="1">
        <v>2013.0</v>
      </c>
      <c r="E232" s="1" t="s">
        <v>43</v>
      </c>
      <c r="F232" s="1" t="s">
        <v>44</v>
      </c>
      <c r="G232" s="1" t="s">
        <v>31</v>
      </c>
      <c r="H232" s="1">
        <f t="shared" si="238"/>
        <v>414</v>
      </c>
      <c r="I232" s="1">
        <v>160.0</v>
      </c>
      <c r="J232" s="1">
        <v>251.0</v>
      </c>
      <c r="K232" s="1">
        <v>3.0</v>
      </c>
      <c r="L232" s="1">
        <f t="shared" si="3"/>
        <v>16</v>
      </c>
      <c r="M232" s="1">
        <f t="shared" si="4"/>
        <v>395</v>
      </c>
      <c r="N232" s="1">
        <f t="shared" ref="N232:O232" si="244">SUM(Q232,V232)</f>
        <v>395</v>
      </c>
      <c r="O232" s="1">
        <f t="shared" si="244"/>
        <v>0</v>
      </c>
      <c r="P232" s="1" t="s">
        <v>30</v>
      </c>
      <c r="Q232" s="1">
        <v>235.0</v>
      </c>
      <c r="R232" s="1">
        <v>0.0</v>
      </c>
      <c r="S232" s="1">
        <v>16.0</v>
      </c>
      <c r="T232" s="1">
        <v>0.0</v>
      </c>
      <c r="U232" s="1">
        <v>0.0</v>
      </c>
      <c r="V232" s="1">
        <v>160.0</v>
      </c>
      <c r="W232" s="1">
        <v>0.0</v>
      </c>
      <c r="X232" s="1">
        <v>0.0</v>
      </c>
      <c r="Y232" s="1">
        <v>0.0</v>
      </c>
      <c r="Z232" s="1">
        <v>0.0</v>
      </c>
      <c r="AA232" s="1" t="s">
        <v>30</v>
      </c>
    </row>
    <row r="233" ht="15.75" customHeight="1">
      <c r="A233" s="1">
        <v>5.0</v>
      </c>
      <c r="B233" s="2">
        <v>41516.0</v>
      </c>
      <c r="C233" s="1">
        <v>35.0</v>
      </c>
      <c r="D233" s="1">
        <v>2013.0</v>
      </c>
      <c r="E233" s="1" t="s">
        <v>43</v>
      </c>
      <c r="F233" s="1" t="s">
        <v>44</v>
      </c>
      <c r="G233" s="1" t="s">
        <v>31</v>
      </c>
      <c r="H233" s="1">
        <f t="shared" si="238"/>
        <v>272</v>
      </c>
      <c r="I233" s="1">
        <v>113.0</v>
      </c>
      <c r="J233" s="1">
        <v>153.0</v>
      </c>
      <c r="K233" s="1">
        <v>6.0</v>
      </c>
      <c r="L233" s="1">
        <f t="shared" si="3"/>
        <v>26</v>
      </c>
      <c r="M233" s="1">
        <f t="shared" si="4"/>
        <v>235</v>
      </c>
      <c r="N233" s="1">
        <f t="shared" ref="N233:O233" si="245">SUM(Q233,V233)</f>
        <v>227</v>
      </c>
      <c r="O233" s="1">
        <f t="shared" si="245"/>
        <v>0</v>
      </c>
      <c r="P233" s="1" t="s">
        <v>47</v>
      </c>
      <c r="Q233" s="1">
        <v>118.0</v>
      </c>
      <c r="R233" s="1">
        <v>0.0</v>
      </c>
      <c r="S233" s="1">
        <v>26.0</v>
      </c>
      <c r="T233" s="1">
        <v>8.0</v>
      </c>
      <c r="U233" s="1">
        <v>1.0</v>
      </c>
      <c r="V233" s="1">
        <v>109.0</v>
      </c>
      <c r="W233" s="1">
        <v>0.0</v>
      </c>
      <c r="X233" s="1">
        <v>4.0</v>
      </c>
      <c r="Y233" s="1">
        <v>0.0</v>
      </c>
      <c r="Z233" s="1">
        <v>0.0</v>
      </c>
      <c r="AA233" s="1" t="s">
        <v>30</v>
      </c>
    </row>
    <row r="234" ht="15.75" customHeight="1">
      <c r="A234" s="1">
        <v>5.0</v>
      </c>
      <c r="B234" s="2">
        <v>41513.0</v>
      </c>
      <c r="C234" s="1">
        <v>35.0</v>
      </c>
      <c r="D234" s="1">
        <v>2013.0</v>
      </c>
      <c r="E234" s="1" t="s">
        <v>45</v>
      </c>
      <c r="F234" s="1" t="s">
        <v>46</v>
      </c>
      <c r="G234" s="1" t="s">
        <v>29</v>
      </c>
      <c r="H234" s="1">
        <f t="shared" si="238"/>
        <v>49</v>
      </c>
      <c r="I234" s="1">
        <v>10.0</v>
      </c>
      <c r="J234" s="1">
        <v>36.0</v>
      </c>
      <c r="K234" s="1">
        <v>3.0</v>
      </c>
      <c r="L234" s="1">
        <f t="shared" si="3"/>
        <v>6</v>
      </c>
      <c r="M234" s="1">
        <f t="shared" si="4"/>
        <v>43</v>
      </c>
      <c r="N234" s="1">
        <f t="shared" ref="N234:O234" si="246">SUM(Q234,V234)</f>
        <v>41</v>
      </c>
      <c r="O234" s="1">
        <f t="shared" si="246"/>
        <v>2</v>
      </c>
      <c r="P234" s="1" t="s">
        <v>30</v>
      </c>
      <c r="Q234" s="1">
        <v>32.0</v>
      </c>
      <c r="R234" s="1">
        <v>2.0</v>
      </c>
      <c r="S234" s="1">
        <v>2.0</v>
      </c>
      <c r="T234" s="1">
        <v>0.0</v>
      </c>
      <c r="U234" s="1">
        <v>0.0</v>
      </c>
      <c r="V234" s="1">
        <v>9.0</v>
      </c>
      <c r="W234" s="1">
        <v>0.0</v>
      </c>
      <c r="X234" s="1">
        <v>1.0</v>
      </c>
      <c r="Y234" s="1">
        <v>0.0</v>
      </c>
      <c r="Z234" s="1">
        <v>0.0</v>
      </c>
      <c r="AA234" s="1" t="s">
        <v>30</v>
      </c>
    </row>
    <row r="235" ht="15.75" customHeight="1">
      <c r="A235" s="1">
        <v>5.0</v>
      </c>
      <c r="B235" s="2">
        <v>41514.0</v>
      </c>
      <c r="C235" s="1">
        <v>35.0</v>
      </c>
      <c r="D235" s="1">
        <v>2013.0</v>
      </c>
      <c r="E235" s="1" t="s">
        <v>45</v>
      </c>
      <c r="F235" s="1" t="s">
        <v>46</v>
      </c>
      <c r="G235" s="1" t="s">
        <v>29</v>
      </c>
      <c r="H235" s="1">
        <f t="shared" si="238"/>
        <v>41</v>
      </c>
      <c r="I235" s="1">
        <v>17.0</v>
      </c>
      <c r="J235" s="1">
        <v>24.0</v>
      </c>
      <c r="K235" s="1">
        <v>0.0</v>
      </c>
      <c r="L235" s="1">
        <f t="shared" si="3"/>
        <v>5</v>
      </c>
      <c r="M235" s="1">
        <f t="shared" si="4"/>
        <v>37</v>
      </c>
      <c r="N235" s="1">
        <f t="shared" ref="N235:O235" si="247">SUM(Q235,V235)</f>
        <v>35</v>
      </c>
      <c r="O235" s="1">
        <f t="shared" si="247"/>
        <v>2</v>
      </c>
      <c r="P235" s="1" t="s">
        <v>30</v>
      </c>
      <c r="Q235" s="1">
        <v>18.0</v>
      </c>
      <c r="R235" s="1">
        <v>2.0</v>
      </c>
      <c r="S235" s="1">
        <v>4.0</v>
      </c>
      <c r="T235" s="1">
        <v>0.0</v>
      </c>
      <c r="U235" s="1">
        <v>0.0</v>
      </c>
      <c r="V235" s="1">
        <v>17.0</v>
      </c>
      <c r="W235" s="1">
        <v>0.0</v>
      </c>
      <c r="X235" s="1">
        <v>0.0</v>
      </c>
      <c r="Y235" s="1">
        <v>0.0</v>
      </c>
      <c r="Z235" s="1">
        <v>0.0</v>
      </c>
      <c r="AA235" s="1" t="s">
        <v>30</v>
      </c>
    </row>
    <row r="236" ht="15.75" customHeight="1">
      <c r="A236" s="1">
        <v>5.0</v>
      </c>
      <c r="B236" s="2">
        <v>41515.0</v>
      </c>
      <c r="C236" s="1">
        <v>35.0</v>
      </c>
      <c r="D236" s="1">
        <v>2013.0</v>
      </c>
      <c r="E236" s="1" t="s">
        <v>45</v>
      </c>
      <c r="F236" s="1" t="s">
        <v>46</v>
      </c>
      <c r="G236" s="1" t="s">
        <v>31</v>
      </c>
      <c r="H236" s="1" t="s">
        <v>30</v>
      </c>
      <c r="I236" s="1" t="s">
        <v>30</v>
      </c>
      <c r="J236" s="1" t="s">
        <v>30</v>
      </c>
      <c r="K236" s="1" t="s">
        <v>30</v>
      </c>
      <c r="L236" s="1">
        <f t="shared" si="3"/>
        <v>0</v>
      </c>
      <c r="M236" s="1">
        <f t="shared" si="4"/>
        <v>0</v>
      </c>
      <c r="N236" s="1">
        <f t="shared" ref="N236:O236" si="248">SUM(Q236,V236)</f>
        <v>0</v>
      </c>
      <c r="O236" s="1">
        <f t="shared" si="248"/>
        <v>0</v>
      </c>
      <c r="P236" s="1" t="s">
        <v>30</v>
      </c>
      <c r="Q236" s="1" t="s">
        <v>30</v>
      </c>
      <c r="R236" s="1" t="s">
        <v>30</v>
      </c>
      <c r="S236" s="1" t="s">
        <v>30</v>
      </c>
      <c r="T236" s="1" t="s">
        <v>30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30</v>
      </c>
      <c r="AA236" s="1" t="s">
        <v>30</v>
      </c>
    </row>
    <row r="237" ht="15.75" customHeight="1">
      <c r="A237" s="1">
        <v>5.0</v>
      </c>
      <c r="B237" s="2">
        <v>41516.0</v>
      </c>
      <c r="C237" s="1">
        <v>35.0</v>
      </c>
      <c r="D237" s="1">
        <v>2013.0</v>
      </c>
      <c r="E237" s="1" t="s">
        <v>45</v>
      </c>
      <c r="F237" s="1" t="s">
        <v>46</v>
      </c>
      <c r="G237" s="1" t="s">
        <v>31</v>
      </c>
      <c r="H237" s="1" t="s">
        <v>30</v>
      </c>
      <c r="I237" s="1" t="s">
        <v>30</v>
      </c>
      <c r="J237" s="1" t="s">
        <v>30</v>
      </c>
      <c r="K237" s="1" t="s">
        <v>30</v>
      </c>
      <c r="L237" s="1">
        <f t="shared" si="3"/>
        <v>0</v>
      </c>
      <c r="M237" s="1">
        <f t="shared" si="4"/>
        <v>0</v>
      </c>
      <c r="N237" s="1">
        <f t="shared" ref="N237:O237" si="249">SUM(Q237,V237)</f>
        <v>0</v>
      </c>
      <c r="O237" s="1">
        <f t="shared" si="249"/>
        <v>0</v>
      </c>
      <c r="P237" s="1" t="s">
        <v>30</v>
      </c>
      <c r="Q237" s="1" t="s">
        <v>30</v>
      </c>
      <c r="R237" s="1" t="s">
        <v>30</v>
      </c>
      <c r="S237" s="1" t="s">
        <v>30</v>
      </c>
      <c r="T237" s="1" t="s">
        <v>30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30</v>
      </c>
      <c r="AA237" s="1" t="s">
        <v>30</v>
      </c>
    </row>
    <row r="238" ht="15.75" customHeight="1">
      <c r="A238" s="1">
        <v>5.0</v>
      </c>
      <c r="B238" s="2">
        <v>41513.0</v>
      </c>
      <c r="C238" s="1">
        <v>35.0</v>
      </c>
      <c r="D238" s="1">
        <v>2013.0</v>
      </c>
      <c r="E238" s="1" t="s">
        <v>45</v>
      </c>
      <c r="F238" s="1" t="s">
        <v>48</v>
      </c>
      <c r="G238" s="1" t="s">
        <v>29</v>
      </c>
      <c r="H238" s="1">
        <f t="shared" ref="H238:H260" si="251">SUM(I238:K238)</f>
        <v>180</v>
      </c>
      <c r="I238" s="1">
        <v>60.0</v>
      </c>
      <c r="J238" s="1">
        <v>120.0</v>
      </c>
      <c r="K238" s="1">
        <v>0.0</v>
      </c>
      <c r="L238" s="1">
        <f t="shared" si="3"/>
        <v>10</v>
      </c>
      <c r="M238" s="1">
        <f t="shared" si="4"/>
        <v>170</v>
      </c>
      <c r="N238" s="1">
        <f t="shared" ref="N238:O238" si="250">SUM(Q238,V238)</f>
        <v>168</v>
      </c>
      <c r="O238" s="1">
        <f t="shared" si="250"/>
        <v>2</v>
      </c>
      <c r="P238" s="1" t="s">
        <v>30</v>
      </c>
      <c r="Q238" s="1">
        <v>108.0</v>
      </c>
      <c r="R238" s="1">
        <v>2.0</v>
      </c>
      <c r="S238" s="1">
        <v>10.0</v>
      </c>
      <c r="T238" s="1">
        <v>0.0</v>
      </c>
      <c r="U238" s="1">
        <v>0.0</v>
      </c>
      <c r="V238" s="1">
        <v>60.0</v>
      </c>
      <c r="W238" s="1">
        <v>0.0</v>
      </c>
      <c r="X238" s="1">
        <v>0.0</v>
      </c>
      <c r="Y238" s="1">
        <v>0.0</v>
      </c>
      <c r="Z238" s="1">
        <v>0.0</v>
      </c>
      <c r="AA238" s="1" t="s">
        <v>30</v>
      </c>
    </row>
    <row r="239" ht="15.75" customHeight="1">
      <c r="A239" s="1">
        <v>5.0</v>
      </c>
      <c r="B239" s="2">
        <v>41514.0</v>
      </c>
      <c r="C239" s="1">
        <v>35.0</v>
      </c>
      <c r="D239" s="1">
        <v>2013.0</v>
      </c>
      <c r="E239" s="1" t="s">
        <v>45</v>
      </c>
      <c r="F239" s="1" t="s">
        <v>48</v>
      </c>
      <c r="G239" s="1" t="s">
        <v>29</v>
      </c>
      <c r="H239" s="1">
        <f t="shared" si="251"/>
        <v>160</v>
      </c>
      <c r="I239" s="1">
        <v>54.0</v>
      </c>
      <c r="J239" s="1">
        <v>106.0</v>
      </c>
      <c r="K239" s="1">
        <v>0.0</v>
      </c>
      <c r="L239" s="1">
        <f t="shared" si="3"/>
        <v>7</v>
      </c>
      <c r="M239" s="1">
        <f t="shared" si="4"/>
        <v>153</v>
      </c>
      <c r="N239" s="1">
        <f t="shared" ref="N239:O239" si="252">SUM(Q239,V239)</f>
        <v>153</v>
      </c>
      <c r="O239" s="1">
        <f t="shared" si="252"/>
        <v>0</v>
      </c>
      <c r="P239" s="1" t="s">
        <v>30</v>
      </c>
      <c r="Q239" s="1">
        <v>99.0</v>
      </c>
      <c r="R239" s="1">
        <v>0.0</v>
      </c>
      <c r="S239" s="1">
        <v>7.0</v>
      </c>
      <c r="T239" s="1">
        <v>0.0</v>
      </c>
      <c r="U239" s="1">
        <v>0.0</v>
      </c>
      <c r="V239" s="1">
        <v>54.0</v>
      </c>
      <c r="W239" s="1">
        <v>0.0</v>
      </c>
      <c r="X239" s="1">
        <v>0.0</v>
      </c>
      <c r="Y239" s="1">
        <v>0.0</v>
      </c>
      <c r="Z239" s="1">
        <v>0.0</v>
      </c>
      <c r="AA239" s="1" t="s">
        <v>30</v>
      </c>
    </row>
    <row r="240" ht="15.75" customHeight="1">
      <c r="A240" s="1">
        <v>5.0</v>
      </c>
      <c r="B240" s="2">
        <v>41515.0</v>
      </c>
      <c r="C240" s="1">
        <v>35.0</v>
      </c>
      <c r="D240" s="1">
        <v>2013.0</v>
      </c>
      <c r="E240" s="1" t="s">
        <v>45</v>
      </c>
      <c r="F240" s="1" t="s">
        <v>48</v>
      </c>
      <c r="G240" s="1" t="s">
        <v>31</v>
      </c>
      <c r="H240" s="1">
        <f t="shared" si="251"/>
        <v>199</v>
      </c>
      <c r="I240" s="1">
        <v>100.0</v>
      </c>
      <c r="J240" s="1">
        <v>96.0</v>
      </c>
      <c r="K240" s="1">
        <v>3.0</v>
      </c>
      <c r="L240" s="1">
        <f t="shared" si="3"/>
        <v>5</v>
      </c>
      <c r="M240" s="1">
        <f t="shared" si="4"/>
        <v>192</v>
      </c>
      <c r="N240" s="1">
        <f t="shared" ref="N240:O240" si="253">SUM(Q240,V240)</f>
        <v>189</v>
      </c>
      <c r="O240" s="1">
        <f t="shared" si="253"/>
        <v>1</v>
      </c>
      <c r="P240" s="1" t="s">
        <v>30</v>
      </c>
      <c r="Q240" s="1">
        <v>89.0</v>
      </c>
      <c r="R240" s="1">
        <v>1.0</v>
      </c>
      <c r="S240" s="1">
        <v>5.0</v>
      </c>
      <c r="T240" s="1">
        <v>2.0</v>
      </c>
      <c r="U240" s="1">
        <v>0.0</v>
      </c>
      <c r="V240" s="1">
        <v>100.0</v>
      </c>
      <c r="W240" s="1">
        <v>0.0</v>
      </c>
      <c r="X240" s="1">
        <v>0.0</v>
      </c>
      <c r="Y240" s="1">
        <v>0.0</v>
      </c>
      <c r="Z240" s="1">
        <v>0.0</v>
      </c>
      <c r="AA240" s="1" t="s">
        <v>30</v>
      </c>
    </row>
    <row r="241" ht="15.75" customHeight="1">
      <c r="A241" s="1">
        <v>5.0</v>
      </c>
      <c r="B241" s="2">
        <v>41516.0</v>
      </c>
      <c r="C241" s="1">
        <v>35.0</v>
      </c>
      <c r="D241" s="1">
        <v>2013.0</v>
      </c>
      <c r="E241" s="1" t="s">
        <v>45</v>
      </c>
      <c r="F241" s="1" t="s">
        <v>48</v>
      </c>
      <c r="G241" s="1" t="s">
        <v>31</v>
      </c>
      <c r="H241" s="1">
        <f t="shared" si="251"/>
        <v>212</v>
      </c>
      <c r="I241" s="1">
        <v>72.0</v>
      </c>
      <c r="J241" s="1">
        <v>135.0</v>
      </c>
      <c r="K241" s="1">
        <v>5.0</v>
      </c>
      <c r="L241" s="1">
        <f t="shared" si="3"/>
        <v>5</v>
      </c>
      <c r="M241" s="1">
        <f t="shared" si="4"/>
        <v>200</v>
      </c>
      <c r="N241" s="1">
        <f t="shared" ref="N241:O241" si="254">SUM(Q241,V241)</f>
        <v>199</v>
      </c>
      <c r="O241" s="1">
        <f t="shared" si="254"/>
        <v>1</v>
      </c>
      <c r="P241" s="1" t="s">
        <v>53</v>
      </c>
      <c r="Q241" s="1">
        <v>128.0</v>
      </c>
      <c r="R241" s="1">
        <v>1.0</v>
      </c>
      <c r="S241" s="1">
        <v>5.0</v>
      </c>
      <c r="T241" s="1">
        <v>0.0</v>
      </c>
      <c r="U241" s="1">
        <v>1.0</v>
      </c>
      <c r="V241" s="1">
        <v>71.0</v>
      </c>
      <c r="W241" s="1">
        <v>0.0</v>
      </c>
      <c r="X241" s="1">
        <v>1.0</v>
      </c>
      <c r="Y241" s="1">
        <v>0.0</v>
      </c>
      <c r="Z241" s="1">
        <v>0.0</v>
      </c>
      <c r="AA241" s="1" t="s">
        <v>30</v>
      </c>
    </row>
    <row r="242" ht="15.75" customHeight="1">
      <c r="A242" s="1">
        <v>6.0</v>
      </c>
      <c r="B242" s="2">
        <v>41527.0</v>
      </c>
      <c r="C242" s="1">
        <v>37.0</v>
      </c>
      <c r="D242" s="1">
        <v>2013.0</v>
      </c>
      <c r="E242" s="1" t="s">
        <v>27</v>
      </c>
      <c r="F242" s="1" t="s">
        <v>28</v>
      </c>
      <c r="G242" s="1" t="s">
        <v>29</v>
      </c>
      <c r="H242" s="1">
        <f t="shared" si="251"/>
        <v>22</v>
      </c>
      <c r="I242" s="1">
        <v>5.0</v>
      </c>
      <c r="J242" s="1">
        <v>17.0</v>
      </c>
      <c r="K242" s="1">
        <v>0.0</v>
      </c>
      <c r="L242" s="1">
        <f t="shared" si="3"/>
        <v>6</v>
      </c>
      <c r="M242" s="1">
        <f t="shared" si="4"/>
        <v>17</v>
      </c>
      <c r="N242" s="1">
        <f t="shared" ref="N242:O242" si="255">SUM(Q242,V242)</f>
        <v>17</v>
      </c>
      <c r="O242" s="1">
        <f t="shared" si="255"/>
        <v>0</v>
      </c>
      <c r="P242" s="1" t="s">
        <v>30</v>
      </c>
      <c r="Q242" s="1">
        <v>12.0</v>
      </c>
      <c r="R242" s="1">
        <v>0.0</v>
      </c>
      <c r="S242" s="1">
        <v>5.0</v>
      </c>
      <c r="T242" s="1">
        <v>0.0</v>
      </c>
      <c r="U242" s="1">
        <v>0.0</v>
      </c>
      <c r="V242" s="1">
        <v>5.0</v>
      </c>
      <c r="W242" s="1">
        <v>0.0</v>
      </c>
      <c r="X242" s="1">
        <v>0.0</v>
      </c>
      <c r="Y242" s="1">
        <v>0.0</v>
      </c>
      <c r="Z242" s="1">
        <v>0.0</v>
      </c>
      <c r="AA242" s="1">
        <v>3.0</v>
      </c>
    </row>
    <row r="243" ht="15.75" customHeight="1">
      <c r="A243" s="1">
        <v>6.0</v>
      </c>
      <c r="B243" s="2">
        <v>41528.0</v>
      </c>
      <c r="C243" s="1">
        <v>37.0</v>
      </c>
      <c r="D243" s="1">
        <v>2013.0</v>
      </c>
      <c r="E243" s="1" t="s">
        <v>27</v>
      </c>
      <c r="F243" s="1" t="s">
        <v>28</v>
      </c>
      <c r="G243" s="1" t="s">
        <v>29</v>
      </c>
      <c r="H243" s="1">
        <f t="shared" si="251"/>
        <v>36</v>
      </c>
      <c r="I243" s="1">
        <v>7.0</v>
      </c>
      <c r="J243" s="1">
        <v>29.0</v>
      </c>
      <c r="K243" s="1">
        <v>0.0</v>
      </c>
      <c r="L243" s="1">
        <f t="shared" si="3"/>
        <v>10</v>
      </c>
      <c r="M243" s="1">
        <f t="shared" si="4"/>
        <v>26</v>
      </c>
      <c r="N243" s="1">
        <f t="shared" ref="N243:O243" si="256">SUM(Q243,V243)</f>
        <v>26</v>
      </c>
      <c r="O243" s="1">
        <f t="shared" si="256"/>
        <v>0</v>
      </c>
      <c r="P243" s="1" t="s">
        <v>30</v>
      </c>
      <c r="Q243" s="1">
        <v>19.0</v>
      </c>
      <c r="R243" s="1">
        <v>0.0</v>
      </c>
      <c r="S243" s="1">
        <v>10.0</v>
      </c>
      <c r="T243" s="1">
        <v>0.0</v>
      </c>
      <c r="U243" s="1">
        <v>0.0</v>
      </c>
      <c r="V243" s="1">
        <v>7.0</v>
      </c>
      <c r="W243" s="1">
        <v>0.0</v>
      </c>
      <c r="X243" s="1">
        <v>0.0</v>
      </c>
      <c r="Y243" s="1">
        <v>0.0</v>
      </c>
      <c r="Z243" s="1">
        <v>1.0</v>
      </c>
      <c r="AA243" s="1">
        <v>3.0</v>
      </c>
    </row>
    <row r="244" ht="15.75" customHeight="1">
      <c r="A244" s="1">
        <v>6.0</v>
      </c>
      <c r="B244" s="2">
        <v>41529.0</v>
      </c>
      <c r="C244" s="1">
        <v>37.0</v>
      </c>
      <c r="D244" s="1">
        <v>2013.0</v>
      </c>
      <c r="E244" s="1" t="s">
        <v>27</v>
      </c>
      <c r="F244" s="1" t="s">
        <v>28</v>
      </c>
      <c r="G244" s="1" t="s">
        <v>31</v>
      </c>
      <c r="H244" s="1">
        <f t="shared" si="251"/>
        <v>31</v>
      </c>
      <c r="I244" s="1">
        <v>2.0</v>
      </c>
      <c r="J244" s="1">
        <v>28.0</v>
      </c>
      <c r="K244" s="1">
        <v>1.0</v>
      </c>
      <c r="L244" s="1">
        <f t="shared" si="3"/>
        <v>8</v>
      </c>
      <c r="M244" s="1">
        <f t="shared" si="4"/>
        <v>22</v>
      </c>
      <c r="N244" s="1">
        <f t="shared" ref="N244:O244" si="257">SUM(Q244,V244)</f>
        <v>22</v>
      </c>
      <c r="O244" s="1">
        <f t="shared" si="257"/>
        <v>0</v>
      </c>
      <c r="P244" s="1" t="s">
        <v>30</v>
      </c>
      <c r="Q244" s="1">
        <v>20.0</v>
      </c>
      <c r="R244" s="1">
        <v>0.0</v>
      </c>
      <c r="S244" s="1">
        <v>8.0</v>
      </c>
      <c r="T244" s="1">
        <v>0.0</v>
      </c>
      <c r="U244" s="1">
        <v>0.0</v>
      </c>
      <c r="V244" s="1">
        <v>2.0</v>
      </c>
      <c r="W244" s="1">
        <v>0.0</v>
      </c>
      <c r="X244" s="1">
        <v>0.0</v>
      </c>
      <c r="Y244" s="1">
        <v>0.0</v>
      </c>
      <c r="Z244" s="1">
        <v>0.0</v>
      </c>
      <c r="AA244" s="1">
        <v>3.0</v>
      </c>
    </row>
    <row r="245" ht="15.75" customHeight="1">
      <c r="A245" s="1">
        <v>6.0</v>
      </c>
      <c r="B245" s="2">
        <v>41530.0</v>
      </c>
      <c r="C245" s="1">
        <v>37.0</v>
      </c>
      <c r="D245" s="1">
        <v>2013.0</v>
      </c>
      <c r="E245" s="1" t="s">
        <v>27</v>
      </c>
      <c r="F245" s="1" t="s">
        <v>28</v>
      </c>
      <c r="G245" s="1" t="s">
        <v>31</v>
      </c>
      <c r="H245" s="1">
        <f t="shared" si="251"/>
        <v>4</v>
      </c>
      <c r="I245" s="1">
        <v>0.0</v>
      </c>
      <c r="J245" s="1">
        <v>4.0</v>
      </c>
      <c r="K245" s="1">
        <v>0.0</v>
      </c>
      <c r="L245" s="1">
        <f t="shared" si="3"/>
        <v>4</v>
      </c>
      <c r="M245" s="1">
        <f t="shared" si="4"/>
        <v>0</v>
      </c>
      <c r="N245" s="1">
        <f t="shared" ref="N245:O245" si="258">SUM(Q245,V245)</f>
        <v>0</v>
      </c>
      <c r="O245" s="1">
        <f t="shared" si="258"/>
        <v>0</v>
      </c>
      <c r="P245" s="1" t="s">
        <v>30</v>
      </c>
      <c r="Q245" s="1">
        <v>0.0</v>
      </c>
      <c r="R245" s="1">
        <v>0.0</v>
      </c>
      <c r="S245" s="1">
        <v>4.0</v>
      </c>
      <c r="T245" s="1">
        <v>0.0</v>
      </c>
      <c r="U245" s="1">
        <v>0.0</v>
      </c>
      <c r="V245" s="1">
        <v>0.0</v>
      </c>
      <c r="W245" s="1">
        <v>0.0</v>
      </c>
      <c r="X245" s="1">
        <v>0.0</v>
      </c>
      <c r="Y245" s="1">
        <v>0.0</v>
      </c>
      <c r="Z245" s="1">
        <v>0.0</v>
      </c>
      <c r="AA245" s="1">
        <v>3.0</v>
      </c>
    </row>
    <row r="246" ht="15.75" customHeight="1">
      <c r="A246" s="1">
        <v>6.0</v>
      </c>
      <c r="B246" s="2">
        <v>41527.0</v>
      </c>
      <c r="C246" s="1">
        <v>37.0</v>
      </c>
      <c r="D246" s="1">
        <v>2013.0</v>
      </c>
      <c r="E246" s="1" t="s">
        <v>27</v>
      </c>
      <c r="F246" s="1" t="s">
        <v>33</v>
      </c>
      <c r="G246" s="1" t="s">
        <v>29</v>
      </c>
      <c r="H246" s="1">
        <f t="shared" si="251"/>
        <v>61</v>
      </c>
      <c r="I246" s="1">
        <v>29.0</v>
      </c>
      <c r="J246" s="1">
        <v>32.0</v>
      </c>
      <c r="K246" s="1">
        <v>0.0</v>
      </c>
      <c r="L246" s="1">
        <f t="shared" si="3"/>
        <v>15</v>
      </c>
      <c r="M246" s="1">
        <f t="shared" si="4"/>
        <v>46</v>
      </c>
      <c r="N246" s="1">
        <f t="shared" ref="N246:O246" si="259">SUM(Q246,V246)</f>
        <v>46</v>
      </c>
      <c r="O246" s="1">
        <f t="shared" si="259"/>
        <v>0</v>
      </c>
      <c r="P246" s="1" t="s">
        <v>30</v>
      </c>
      <c r="Q246" s="1">
        <v>17.0</v>
      </c>
      <c r="R246" s="1">
        <v>0.0</v>
      </c>
      <c r="S246" s="1">
        <v>15.0</v>
      </c>
      <c r="T246" s="1">
        <v>0.0</v>
      </c>
      <c r="U246" s="1">
        <v>0.0</v>
      </c>
      <c r="V246" s="1">
        <v>29.0</v>
      </c>
      <c r="W246" s="1">
        <v>0.0</v>
      </c>
      <c r="X246" s="1">
        <v>0.0</v>
      </c>
      <c r="Y246" s="1">
        <v>0.0</v>
      </c>
      <c r="Z246" s="1">
        <v>2.0</v>
      </c>
      <c r="AA246" s="1">
        <v>3.0</v>
      </c>
    </row>
    <row r="247" ht="15.75" customHeight="1">
      <c r="A247" s="1">
        <v>6.0</v>
      </c>
      <c r="B247" s="2">
        <v>41528.0</v>
      </c>
      <c r="C247" s="1">
        <v>37.0</v>
      </c>
      <c r="D247" s="1">
        <v>2013.0</v>
      </c>
      <c r="E247" s="1" t="s">
        <v>27</v>
      </c>
      <c r="F247" s="1" t="s">
        <v>33</v>
      </c>
      <c r="G247" s="1" t="s">
        <v>29</v>
      </c>
      <c r="H247" s="1">
        <f t="shared" si="251"/>
        <v>54</v>
      </c>
      <c r="I247" s="1">
        <v>34.0</v>
      </c>
      <c r="J247" s="1">
        <v>20.0</v>
      </c>
      <c r="K247" s="1">
        <v>0.0</v>
      </c>
      <c r="L247" s="1">
        <f t="shared" si="3"/>
        <v>7</v>
      </c>
      <c r="M247" s="1">
        <f t="shared" si="4"/>
        <v>47</v>
      </c>
      <c r="N247" s="1">
        <f t="shared" ref="N247:O247" si="260">SUM(Q247,V247)</f>
        <v>47</v>
      </c>
      <c r="O247" s="1">
        <f t="shared" si="260"/>
        <v>0</v>
      </c>
      <c r="P247" s="1" t="s">
        <v>30</v>
      </c>
      <c r="Q247" s="1">
        <v>13.0</v>
      </c>
      <c r="R247" s="1">
        <v>0.0</v>
      </c>
      <c r="S247" s="1">
        <v>7.0</v>
      </c>
      <c r="T247" s="1">
        <v>0.0</v>
      </c>
      <c r="U247" s="1">
        <v>0.0</v>
      </c>
      <c r="V247" s="1">
        <v>34.0</v>
      </c>
      <c r="W247" s="1">
        <v>0.0</v>
      </c>
      <c r="X247" s="1">
        <v>0.0</v>
      </c>
      <c r="Y247" s="1">
        <v>0.0</v>
      </c>
      <c r="Z247" s="1">
        <v>0.0</v>
      </c>
      <c r="AA247" s="1">
        <v>3.0</v>
      </c>
    </row>
    <row r="248" ht="15.75" customHeight="1">
      <c r="A248" s="1">
        <v>6.0</v>
      </c>
      <c r="B248" s="2">
        <v>41529.0</v>
      </c>
      <c r="C248" s="1">
        <v>37.0</v>
      </c>
      <c r="D248" s="1">
        <v>2013.0</v>
      </c>
      <c r="E248" s="1" t="s">
        <v>27</v>
      </c>
      <c r="F248" s="1" t="s">
        <v>33</v>
      </c>
      <c r="G248" s="1" t="s">
        <v>31</v>
      </c>
      <c r="H248" s="1">
        <f t="shared" si="251"/>
        <v>85</v>
      </c>
      <c r="I248" s="1">
        <v>29.0</v>
      </c>
      <c r="J248" s="1">
        <v>54.0</v>
      </c>
      <c r="K248" s="1">
        <v>2.0</v>
      </c>
      <c r="L248" s="1">
        <f t="shared" si="3"/>
        <v>7</v>
      </c>
      <c r="M248" s="1">
        <f t="shared" si="4"/>
        <v>75</v>
      </c>
      <c r="N248" s="1">
        <f t="shared" ref="N248:O248" si="261">SUM(Q248,V248)</f>
        <v>75</v>
      </c>
      <c r="O248" s="1">
        <f t="shared" si="261"/>
        <v>0</v>
      </c>
      <c r="P248" s="1" t="s">
        <v>30</v>
      </c>
      <c r="Q248" s="1">
        <v>47.0</v>
      </c>
      <c r="R248" s="1">
        <v>0.0</v>
      </c>
      <c r="S248" s="1">
        <v>7.0</v>
      </c>
      <c r="T248" s="1">
        <v>0.0</v>
      </c>
      <c r="U248" s="1">
        <v>0.0</v>
      </c>
      <c r="V248" s="1">
        <v>28.0</v>
      </c>
      <c r="W248" s="1">
        <v>0.0</v>
      </c>
      <c r="X248" s="1">
        <v>1.0</v>
      </c>
      <c r="Y248" s="1">
        <v>0.0</v>
      </c>
      <c r="Z248" s="1">
        <v>0.0</v>
      </c>
      <c r="AA248" s="1">
        <v>3.0</v>
      </c>
    </row>
    <row r="249" ht="15.75" customHeight="1">
      <c r="A249" s="1">
        <v>6.0</v>
      </c>
      <c r="B249" s="2">
        <v>41530.0</v>
      </c>
      <c r="C249" s="1">
        <v>37.0</v>
      </c>
      <c r="D249" s="1">
        <v>2013.0</v>
      </c>
      <c r="E249" s="1" t="s">
        <v>27</v>
      </c>
      <c r="F249" s="1" t="s">
        <v>33</v>
      </c>
      <c r="G249" s="1" t="s">
        <v>31</v>
      </c>
      <c r="H249" s="1">
        <f t="shared" si="251"/>
        <v>19</v>
      </c>
      <c r="I249" s="1">
        <v>3.0</v>
      </c>
      <c r="J249" s="1">
        <v>16.0</v>
      </c>
      <c r="K249" s="1">
        <v>0.0</v>
      </c>
      <c r="L249" s="1">
        <f t="shared" si="3"/>
        <v>5</v>
      </c>
      <c r="M249" s="1">
        <f t="shared" si="4"/>
        <v>15</v>
      </c>
      <c r="N249" s="1">
        <f t="shared" ref="N249:O249" si="262">SUM(Q249,V249)</f>
        <v>15</v>
      </c>
      <c r="O249" s="1">
        <f t="shared" si="262"/>
        <v>0</v>
      </c>
      <c r="P249" s="1" t="s">
        <v>30</v>
      </c>
      <c r="Q249" s="1">
        <v>12.0</v>
      </c>
      <c r="R249" s="1">
        <v>0.0</v>
      </c>
      <c r="S249" s="1">
        <v>4.0</v>
      </c>
      <c r="T249" s="1">
        <v>0.0</v>
      </c>
      <c r="U249" s="1">
        <v>0.0</v>
      </c>
      <c r="V249" s="1">
        <v>3.0</v>
      </c>
      <c r="W249" s="1">
        <v>0.0</v>
      </c>
      <c r="X249" s="1">
        <v>0.0</v>
      </c>
      <c r="Y249" s="1">
        <v>0.0</v>
      </c>
      <c r="Z249" s="1">
        <v>0.0</v>
      </c>
      <c r="AA249" s="1">
        <v>3.0</v>
      </c>
    </row>
    <row r="250" ht="15.75" customHeight="1">
      <c r="A250" s="1">
        <v>6.0</v>
      </c>
      <c r="B250" s="2">
        <v>41527.0</v>
      </c>
      <c r="C250" s="1">
        <v>37.0</v>
      </c>
      <c r="D250" s="1">
        <v>2013.0</v>
      </c>
      <c r="E250" s="1" t="s">
        <v>27</v>
      </c>
      <c r="F250" s="1" t="s">
        <v>34</v>
      </c>
      <c r="G250" s="1" t="s">
        <v>29</v>
      </c>
      <c r="H250" s="1">
        <f t="shared" si="251"/>
        <v>15</v>
      </c>
      <c r="I250" s="1">
        <v>1.0</v>
      </c>
      <c r="J250" s="1">
        <v>14.0</v>
      </c>
      <c r="K250" s="1">
        <v>0.0</v>
      </c>
      <c r="L250" s="1">
        <f t="shared" si="3"/>
        <v>8</v>
      </c>
      <c r="M250" s="1">
        <f t="shared" si="4"/>
        <v>7</v>
      </c>
      <c r="N250" s="1">
        <f t="shared" ref="N250:O250" si="263">SUM(Q250,V250)</f>
        <v>6</v>
      </c>
      <c r="O250" s="1">
        <f t="shared" si="263"/>
        <v>0</v>
      </c>
      <c r="P250" s="1" t="s">
        <v>30</v>
      </c>
      <c r="Q250" s="1">
        <v>5.0</v>
      </c>
      <c r="R250" s="1">
        <v>0.0</v>
      </c>
      <c r="S250" s="1">
        <v>8.0</v>
      </c>
      <c r="T250" s="1">
        <v>1.0</v>
      </c>
      <c r="U250" s="1">
        <v>0.0</v>
      </c>
      <c r="V250" s="1">
        <v>1.0</v>
      </c>
      <c r="W250" s="1">
        <v>0.0</v>
      </c>
      <c r="X250" s="1">
        <v>0.0</v>
      </c>
      <c r="Y250" s="1">
        <v>0.0</v>
      </c>
      <c r="Z250" s="1">
        <v>0.0</v>
      </c>
      <c r="AA250" s="1">
        <v>3.0</v>
      </c>
    </row>
    <row r="251" ht="15.75" customHeight="1">
      <c r="A251" s="1">
        <v>6.0</v>
      </c>
      <c r="B251" s="2">
        <v>41528.0</v>
      </c>
      <c r="C251" s="1">
        <v>37.0</v>
      </c>
      <c r="D251" s="1">
        <v>2013.0</v>
      </c>
      <c r="E251" s="1" t="s">
        <v>27</v>
      </c>
      <c r="F251" s="1" t="s">
        <v>34</v>
      </c>
      <c r="G251" s="1" t="s">
        <v>29</v>
      </c>
      <c r="H251" s="1">
        <f t="shared" si="251"/>
        <v>2</v>
      </c>
      <c r="I251" s="1">
        <v>1.0</v>
      </c>
      <c r="J251" s="1">
        <v>1.0</v>
      </c>
      <c r="K251" s="1">
        <v>0.0</v>
      </c>
      <c r="L251" s="1">
        <f t="shared" si="3"/>
        <v>0</v>
      </c>
      <c r="M251" s="1">
        <f t="shared" si="4"/>
        <v>2</v>
      </c>
      <c r="N251" s="1">
        <f t="shared" ref="N251:O251" si="264">SUM(Q251,V251)</f>
        <v>2</v>
      </c>
      <c r="O251" s="1">
        <f t="shared" si="264"/>
        <v>0</v>
      </c>
      <c r="P251" s="1" t="s">
        <v>30</v>
      </c>
      <c r="Q251" s="1">
        <v>1.0</v>
      </c>
      <c r="R251" s="1">
        <v>0.0</v>
      </c>
      <c r="S251" s="1">
        <v>0.0</v>
      </c>
      <c r="T251" s="1">
        <v>0.0</v>
      </c>
      <c r="U251" s="1">
        <v>0.0</v>
      </c>
      <c r="V251" s="1">
        <v>1.0</v>
      </c>
      <c r="W251" s="1">
        <v>0.0</v>
      </c>
      <c r="X251" s="1">
        <v>0.0</v>
      </c>
      <c r="Y251" s="1">
        <v>0.0</v>
      </c>
      <c r="Z251" s="1">
        <v>0.0</v>
      </c>
      <c r="AA251" s="1">
        <v>3.0</v>
      </c>
    </row>
    <row r="252" ht="15.75" customHeight="1">
      <c r="A252" s="1">
        <v>6.0</v>
      </c>
      <c r="B252" s="2">
        <v>41529.0</v>
      </c>
      <c r="C252" s="1">
        <v>37.0</v>
      </c>
      <c r="D252" s="1">
        <v>2013.0</v>
      </c>
      <c r="E252" s="1" t="s">
        <v>27</v>
      </c>
      <c r="F252" s="1" t="s">
        <v>34</v>
      </c>
      <c r="G252" s="1" t="s">
        <v>31</v>
      </c>
      <c r="H252" s="1">
        <f t="shared" si="251"/>
        <v>32</v>
      </c>
      <c r="I252" s="1">
        <v>2.0</v>
      </c>
      <c r="J252" s="1">
        <v>30.0</v>
      </c>
      <c r="K252" s="1">
        <v>0.0</v>
      </c>
      <c r="L252" s="1">
        <f t="shared" si="3"/>
        <v>13</v>
      </c>
      <c r="M252" s="1">
        <f t="shared" si="4"/>
        <v>19</v>
      </c>
      <c r="N252" s="1">
        <f t="shared" ref="N252:O252" si="265">SUM(Q252,V252)</f>
        <v>19</v>
      </c>
      <c r="O252" s="1">
        <f t="shared" si="265"/>
        <v>0</v>
      </c>
      <c r="P252" s="1" t="s">
        <v>30</v>
      </c>
      <c r="Q252" s="1">
        <v>17.0</v>
      </c>
      <c r="R252" s="1">
        <v>0.0</v>
      </c>
      <c r="S252" s="1">
        <v>13.0</v>
      </c>
      <c r="T252" s="1">
        <v>0.0</v>
      </c>
      <c r="U252" s="1">
        <v>0.0</v>
      </c>
      <c r="V252" s="1">
        <v>2.0</v>
      </c>
      <c r="W252" s="1">
        <v>0.0</v>
      </c>
      <c r="X252" s="1">
        <v>0.0</v>
      </c>
      <c r="Y252" s="1">
        <v>0.0</v>
      </c>
      <c r="Z252" s="1">
        <v>0.0</v>
      </c>
      <c r="AA252" s="1">
        <v>3.0</v>
      </c>
    </row>
    <row r="253" ht="15.75" customHeight="1">
      <c r="A253" s="1">
        <v>6.0</v>
      </c>
      <c r="B253" s="2">
        <v>41530.0</v>
      </c>
      <c r="C253" s="1">
        <v>37.0</v>
      </c>
      <c r="D253" s="1">
        <v>2013.0</v>
      </c>
      <c r="E253" s="1" t="s">
        <v>27</v>
      </c>
      <c r="F253" s="1" t="s">
        <v>34</v>
      </c>
      <c r="G253" s="1" t="s">
        <v>31</v>
      </c>
      <c r="H253" s="1">
        <f t="shared" si="251"/>
        <v>10</v>
      </c>
      <c r="I253" s="1">
        <v>0.0</v>
      </c>
      <c r="J253" s="1">
        <v>10.0</v>
      </c>
      <c r="K253" s="1">
        <v>0.0</v>
      </c>
      <c r="L253" s="1">
        <f t="shared" si="3"/>
        <v>9</v>
      </c>
      <c r="M253" s="1">
        <f t="shared" si="4"/>
        <v>1</v>
      </c>
      <c r="N253" s="1">
        <f t="shared" ref="N253:O253" si="266">SUM(Q253,V253)</f>
        <v>1</v>
      </c>
      <c r="O253" s="1">
        <f t="shared" si="266"/>
        <v>0</v>
      </c>
      <c r="P253" s="1" t="s">
        <v>30</v>
      </c>
      <c r="Q253" s="1">
        <v>1.0</v>
      </c>
      <c r="R253" s="1">
        <v>0.0</v>
      </c>
      <c r="S253" s="1">
        <v>9.0</v>
      </c>
      <c r="T253" s="1">
        <v>0.0</v>
      </c>
      <c r="U253" s="1">
        <v>0.0</v>
      </c>
      <c r="V253" s="1">
        <v>0.0</v>
      </c>
      <c r="W253" s="1">
        <v>0.0</v>
      </c>
      <c r="X253" s="1">
        <v>0.0</v>
      </c>
      <c r="Y253" s="1">
        <v>0.0</v>
      </c>
      <c r="Z253" s="1">
        <v>2.0</v>
      </c>
      <c r="AA253" s="1">
        <v>3.0</v>
      </c>
    </row>
    <row r="254" ht="15.75" customHeight="1">
      <c r="A254" s="1">
        <v>6.0</v>
      </c>
      <c r="B254" s="2">
        <v>41527.0</v>
      </c>
      <c r="C254" s="1">
        <v>37.0</v>
      </c>
      <c r="D254" s="1">
        <v>2013.0</v>
      </c>
      <c r="E254" s="1" t="s">
        <v>35</v>
      </c>
      <c r="F254" s="1" t="s">
        <v>36</v>
      </c>
      <c r="G254" s="1" t="s">
        <v>29</v>
      </c>
      <c r="H254" s="1">
        <f t="shared" si="251"/>
        <v>55</v>
      </c>
      <c r="I254" s="1">
        <v>30.0</v>
      </c>
      <c r="J254" s="1">
        <v>25.0</v>
      </c>
      <c r="K254" s="1">
        <v>0.0</v>
      </c>
      <c r="L254" s="1">
        <f t="shared" si="3"/>
        <v>7</v>
      </c>
      <c r="M254" s="1">
        <f t="shared" si="4"/>
        <v>48</v>
      </c>
      <c r="N254" s="1">
        <f t="shared" ref="N254:O254" si="267">SUM(Q254,V254)</f>
        <v>47</v>
      </c>
      <c r="O254" s="1">
        <f t="shared" si="267"/>
        <v>1</v>
      </c>
      <c r="P254" s="1" t="s">
        <v>30</v>
      </c>
      <c r="Q254" s="1">
        <v>17.0</v>
      </c>
      <c r="R254" s="1">
        <v>1.0</v>
      </c>
      <c r="S254" s="1">
        <v>7.0</v>
      </c>
      <c r="T254" s="1">
        <v>0.0</v>
      </c>
      <c r="U254" s="1">
        <v>0.0</v>
      </c>
      <c r="V254" s="1">
        <v>30.0</v>
      </c>
      <c r="W254" s="1">
        <v>0.0</v>
      </c>
      <c r="X254" s="1">
        <v>0.0</v>
      </c>
      <c r="Y254" s="1">
        <v>0.0</v>
      </c>
      <c r="Z254" s="1">
        <v>0.0</v>
      </c>
      <c r="AA254" s="1">
        <v>3.0</v>
      </c>
    </row>
    <row r="255" ht="15.75" customHeight="1">
      <c r="A255" s="1">
        <v>6.0</v>
      </c>
      <c r="B255" s="2">
        <v>41528.0</v>
      </c>
      <c r="C255" s="1">
        <v>37.0</v>
      </c>
      <c r="D255" s="1">
        <v>2013.0</v>
      </c>
      <c r="E255" s="1" t="s">
        <v>35</v>
      </c>
      <c r="F255" s="1" t="s">
        <v>36</v>
      </c>
      <c r="G255" s="1" t="s">
        <v>29</v>
      </c>
      <c r="H255" s="1">
        <f t="shared" si="251"/>
        <v>50</v>
      </c>
      <c r="I255" s="1">
        <v>20.0</v>
      </c>
      <c r="J255" s="1">
        <v>29.0</v>
      </c>
      <c r="K255" s="1">
        <v>1.0</v>
      </c>
      <c r="L255" s="1">
        <f t="shared" si="3"/>
        <v>12</v>
      </c>
      <c r="M255" s="1">
        <f t="shared" si="4"/>
        <v>35</v>
      </c>
      <c r="N255" s="1">
        <f t="shared" ref="N255:O255" si="268">SUM(Q255,V255)</f>
        <v>35</v>
      </c>
      <c r="O255" s="1">
        <f t="shared" si="268"/>
        <v>0</v>
      </c>
      <c r="P255" s="1" t="s">
        <v>30</v>
      </c>
      <c r="Q255" s="1">
        <v>17.0</v>
      </c>
      <c r="R255" s="1">
        <v>0.0</v>
      </c>
      <c r="S255" s="1">
        <v>12.0</v>
      </c>
      <c r="T255" s="1">
        <v>0.0</v>
      </c>
      <c r="U255" s="1">
        <v>0.0</v>
      </c>
      <c r="V255" s="1">
        <v>18.0</v>
      </c>
      <c r="W255" s="1">
        <v>0.0</v>
      </c>
      <c r="X255" s="1">
        <v>2.0</v>
      </c>
      <c r="Y255" s="1">
        <v>0.0</v>
      </c>
      <c r="Z255" s="1">
        <v>0.0</v>
      </c>
      <c r="AA255" s="1">
        <v>3.0</v>
      </c>
    </row>
    <row r="256" ht="15.75" customHeight="1">
      <c r="A256" s="1">
        <v>6.0</v>
      </c>
      <c r="B256" s="2">
        <v>41529.0</v>
      </c>
      <c r="C256" s="1">
        <v>37.0</v>
      </c>
      <c r="D256" s="1">
        <v>2013.0</v>
      </c>
      <c r="E256" s="1" t="s">
        <v>35</v>
      </c>
      <c r="F256" s="1" t="s">
        <v>36</v>
      </c>
      <c r="G256" s="1" t="s">
        <v>31</v>
      </c>
      <c r="H256" s="1">
        <f t="shared" si="251"/>
        <v>84</v>
      </c>
      <c r="I256" s="1">
        <v>48.0</v>
      </c>
      <c r="J256" s="1">
        <v>36.0</v>
      </c>
      <c r="K256" s="1">
        <v>0.0</v>
      </c>
      <c r="L256" s="1">
        <f t="shared" si="3"/>
        <v>9</v>
      </c>
      <c r="M256" s="1">
        <f t="shared" si="4"/>
        <v>74</v>
      </c>
      <c r="N256" s="1">
        <f t="shared" ref="N256:O256" si="269">SUM(Q256,V256)</f>
        <v>72</v>
      </c>
      <c r="O256" s="1">
        <f t="shared" si="269"/>
        <v>2</v>
      </c>
      <c r="P256" s="1" t="s">
        <v>56</v>
      </c>
      <c r="Q256" s="1">
        <v>26.0</v>
      </c>
      <c r="R256" s="1">
        <v>2.0</v>
      </c>
      <c r="S256" s="1">
        <v>7.0</v>
      </c>
      <c r="T256" s="1">
        <v>0.0</v>
      </c>
      <c r="U256" s="1">
        <v>1.0</v>
      </c>
      <c r="V256" s="1">
        <v>46.0</v>
      </c>
      <c r="W256" s="1">
        <v>0.0</v>
      </c>
      <c r="X256" s="1">
        <v>2.0</v>
      </c>
      <c r="Y256" s="1">
        <v>0.0</v>
      </c>
      <c r="Z256" s="1">
        <v>0.0</v>
      </c>
      <c r="AA256" s="1">
        <v>3.0</v>
      </c>
    </row>
    <row r="257" ht="15.75" customHeight="1">
      <c r="A257" s="1">
        <v>6.0</v>
      </c>
      <c r="B257" s="2">
        <v>41530.0</v>
      </c>
      <c r="C257" s="1">
        <v>37.0</v>
      </c>
      <c r="D257" s="1">
        <v>2013.0</v>
      </c>
      <c r="E257" s="1" t="s">
        <v>35</v>
      </c>
      <c r="F257" s="1" t="s">
        <v>36</v>
      </c>
      <c r="G257" s="1" t="s">
        <v>31</v>
      </c>
      <c r="H257" s="1">
        <f t="shared" si="251"/>
        <v>41</v>
      </c>
      <c r="I257" s="1">
        <v>32.0</v>
      </c>
      <c r="J257" s="1">
        <v>9.0</v>
      </c>
      <c r="K257" s="1">
        <v>0.0</v>
      </c>
      <c r="L257" s="1">
        <f t="shared" si="3"/>
        <v>2</v>
      </c>
      <c r="M257" s="1">
        <f t="shared" si="4"/>
        <v>41</v>
      </c>
      <c r="N257" s="1">
        <f t="shared" ref="N257:O257" si="270">SUM(Q257,V257)</f>
        <v>40</v>
      </c>
      <c r="O257" s="1">
        <f t="shared" si="270"/>
        <v>1</v>
      </c>
      <c r="P257" s="1" t="s">
        <v>30</v>
      </c>
      <c r="Q257" s="1">
        <v>8.0</v>
      </c>
      <c r="R257" s="1">
        <v>1.0</v>
      </c>
      <c r="S257" s="1">
        <v>0.0</v>
      </c>
      <c r="T257" s="1">
        <v>0.0</v>
      </c>
      <c r="U257" s="1">
        <v>0.0</v>
      </c>
      <c r="V257" s="1">
        <v>32.0</v>
      </c>
      <c r="W257" s="1">
        <v>0.0</v>
      </c>
      <c r="X257" s="1">
        <v>0.0</v>
      </c>
      <c r="Y257" s="1">
        <v>0.0</v>
      </c>
      <c r="Z257" s="1">
        <v>0.0</v>
      </c>
      <c r="AA257" s="1">
        <v>3.0</v>
      </c>
    </row>
    <row r="258" ht="15.75" customHeight="1">
      <c r="A258" s="1">
        <v>6.0</v>
      </c>
      <c r="B258" s="2">
        <v>41527.0</v>
      </c>
      <c r="C258" s="1">
        <v>37.0</v>
      </c>
      <c r="D258" s="1">
        <v>2013.0</v>
      </c>
      <c r="E258" s="1" t="s">
        <v>35</v>
      </c>
      <c r="F258" s="1" t="s">
        <v>37</v>
      </c>
      <c r="G258" s="1" t="s">
        <v>29</v>
      </c>
      <c r="H258" s="1">
        <f t="shared" si="251"/>
        <v>48</v>
      </c>
      <c r="I258" s="1">
        <v>21.0</v>
      </c>
      <c r="J258" s="1">
        <v>27.0</v>
      </c>
      <c r="K258" s="1">
        <v>0.0</v>
      </c>
      <c r="L258" s="1">
        <f t="shared" si="3"/>
        <v>0</v>
      </c>
      <c r="M258" s="1">
        <f t="shared" si="4"/>
        <v>48</v>
      </c>
      <c r="N258" s="1">
        <f t="shared" ref="N258:O258" si="271">SUM(Q258,V258)</f>
        <v>48</v>
      </c>
      <c r="O258" s="1">
        <f t="shared" si="271"/>
        <v>0</v>
      </c>
      <c r="P258" s="1" t="s">
        <v>30</v>
      </c>
      <c r="Q258" s="1">
        <v>27.0</v>
      </c>
      <c r="R258" s="1">
        <v>0.0</v>
      </c>
      <c r="S258" s="1">
        <v>0.0</v>
      </c>
      <c r="T258" s="1">
        <v>0.0</v>
      </c>
      <c r="U258" s="1">
        <v>0.0</v>
      </c>
      <c r="V258" s="1">
        <v>21.0</v>
      </c>
      <c r="W258" s="1">
        <v>0.0</v>
      </c>
      <c r="X258" s="1">
        <v>0.0</v>
      </c>
      <c r="Y258" s="1">
        <v>0.0</v>
      </c>
      <c r="Z258" s="1">
        <v>0.0</v>
      </c>
      <c r="AA258" s="1">
        <v>3.0</v>
      </c>
    </row>
    <row r="259" ht="15.75" customHeight="1">
      <c r="A259" s="1">
        <v>6.0</v>
      </c>
      <c r="B259" s="2">
        <v>41528.0</v>
      </c>
      <c r="C259" s="1">
        <v>37.0</v>
      </c>
      <c r="D259" s="1">
        <v>2013.0</v>
      </c>
      <c r="E259" s="1" t="s">
        <v>35</v>
      </c>
      <c r="F259" s="1" t="s">
        <v>37</v>
      </c>
      <c r="G259" s="1" t="s">
        <v>29</v>
      </c>
      <c r="H259" s="1">
        <f t="shared" si="251"/>
        <v>56</v>
      </c>
      <c r="I259" s="1">
        <v>28.0</v>
      </c>
      <c r="J259" s="1">
        <v>28.0</v>
      </c>
      <c r="K259" s="1">
        <v>0.0</v>
      </c>
      <c r="L259" s="1">
        <f t="shared" si="3"/>
        <v>3</v>
      </c>
      <c r="M259" s="1">
        <f t="shared" si="4"/>
        <v>53</v>
      </c>
      <c r="N259" s="1">
        <f t="shared" ref="N259:O259" si="272">SUM(Q259,V259)</f>
        <v>51</v>
      </c>
      <c r="O259" s="1">
        <f t="shared" si="272"/>
        <v>2</v>
      </c>
      <c r="P259" s="1" t="s">
        <v>30</v>
      </c>
      <c r="Q259" s="1">
        <v>24.0</v>
      </c>
      <c r="R259" s="1">
        <v>1.0</v>
      </c>
      <c r="S259" s="1">
        <v>3.0</v>
      </c>
      <c r="T259" s="1">
        <v>0.0</v>
      </c>
      <c r="U259" s="1">
        <v>0.0</v>
      </c>
      <c r="V259" s="1">
        <v>27.0</v>
      </c>
      <c r="W259" s="1">
        <v>1.0</v>
      </c>
      <c r="X259" s="1">
        <v>0.0</v>
      </c>
      <c r="Y259" s="1">
        <v>0.0</v>
      </c>
      <c r="Z259" s="1">
        <v>0.0</v>
      </c>
      <c r="AA259" s="1">
        <v>3.0</v>
      </c>
    </row>
    <row r="260" ht="15.75" customHeight="1">
      <c r="A260" s="1">
        <v>6.0</v>
      </c>
      <c r="B260" s="2">
        <v>41529.0</v>
      </c>
      <c r="C260" s="1">
        <v>37.0</v>
      </c>
      <c r="D260" s="1">
        <v>2013.0</v>
      </c>
      <c r="E260" s="1" t="s">
        <v>35</v>
      </c>
      <c r="F260" s="1" t="s">
        <v>37</v>
      </c>
      <c r="G260" s="1" t="s">
        <v>31</v>
      </c>
      <c r="H260" s="1">
        <f t="shared" si="251"/>
        <v>63</v>
      </c>
      <c r="I260" s="1">
        <v>32.0</v>
      </c>
      <c r="J260" s="1">
        <v>31.0</v>
      </c>
      <c r="K260" s="1">
        <v>0.0</v>
      </c>
      <c r="L260" s="1">
        <f t="shared" si="3"/>
        <v>4</v>
      </c>
      <c r="M260" s="1">
        <f t="shared" si="4"/>
        <v>49</v>
      </c>
      <c r="N260" s="1">
        <f t="shared" ref="N260:O260" si="273">SUM(Q260,V260)</f>
        <v>49</v>
      </c>
      <c r="O260" s="1">
        <f t="shared" si="273"/>
        <v>0</v>
      </c>
      <c r="P260" s="1" t="s">
        <v>30</v>
      </c>
      <c r="Q260" s="1">
        <v>17.0</v>
      </c>
      <c r="R260" s="1">
        <v>0.0</v>
      </c>
      <c r="S260" s="1">
        <v>4.0</v>
      </c>
      <c r="T260" s="1">
        <v>0.0</v>
      </c>
      <c r="U260" s="1">
        <v>0.0</v>
      </c>
      <c r="V260" s="1">
        <v>32.0</v>
      </c>
      <c r="W260" s="1">
        <v>0.0</v>
      </c>
      <c r="X260" s="1">
        <v>0.0</v>
      </c>
      <c r="Y260" s="1">
        <v>0.0</v>
      </c>
      <c r="Z260" s="1">
        <v>0.0</v>
      </c>
      <c r="AA260" s="1">
        <v>3.0</v>
      </c>
    </row>
    <row r="261" ht="15.75" customHeight="1">
      <c r="A261" s="1">
        <v>6.0</v>
      </c>
      <c r="B261" s="2">
        <v>41530.0</v>
      </c>
      <c r="C261" s="1">
        <v>37.0</v>
      </c>
      <c r="D261" s="1">
        <v>2013.0</v>
      </c>
      <c r="E261" s="1" t="s">
        <v>35</v>
      </c>
      <c r="F261" s="1" t="s">
        <v>37</v>
      </c>
      <c r="G261" s="1" t="s">
        <v>31</v>
      </c>
      <c r="H261" s="1" t="s">
        <v>30</v>
      </c>
      <c r="I261" s="1" t="s">
        <v>30</v>
      </c>
      <c r="J261" s="1" t="s">
        <v>30</v>
      </c>
      <c r="K261" s="1" t="s">
        <v>30</v>
      </c>
      <c r="L261" s="1">
        <f t="shared" si="3"/>
        <v>0</v>
      </c>
      <c r="M261" s="1">
        <f t="shared" si="4"/>
        <v>0</v>
      </c>
      <c r="N261" s="1">
        <f t="shared" ref="N261:O261" si="274">SUM(Q261,V261)</f>
        <v>0</v>
      </c>
      <c r="O261" s="1">
        <f t="shared" si="274"/>
        <v>0</v>
      </c>
      <c r="P261" s="1" t="s">
        <v>30</v>
      </c>
      <c r="Q261" s="1" t="s">
        <v>30</v>
      </c>
      <c r="R261" s="1" t="s">
        <v>30</v>
      </c>
      <c r="S261" s="1" t="s">
        <v>30</v>
      </c>
      <c r="T261" s="1" t="s">
        <v>30</v>
      </c>
      <c r="U261" s="1" t="s">
        <v>30</v>
      </c>
      <c r="V261" s="1" t="s">
        <v>30</v>
      </c>
      <c r="W261" s="1" t="s">
        <v>30</v>
      </c>
      <c r="X261" s="1" t="s">
        <v>30</v>
      </c>
      <c r="Y261" s="1" t="s">
        <v>30</v>
      </c>
      <c r="Z261" s="1" t="s">
        <v>30</v>
      </c>
      <c r="AA261" s="1">
        <v>3.0</v>
      </c>
    </row>
    <row r="262" ht="15.75" customHeight="1">
      <c r="A262" s="1">
        <v>6.0</v>
      </c>
      <c r="B262" s="2">
        <v>41527.0</v>
      </c>
      <c r="C262" s="1">
        <v>37.0</v>
      </c>
      <c r="D262" s="1">
        <v>2013.0</v>
      </c>
      <c r="E262" s="1" t="s">
        <v>35</v>
      </c>
      <c r="F262" s="1" t="s">
        <v>38</v>
      </c>
      <c r="G262" s="1" t="s">
        <v>29</v>
      </c>
      <c r="H262" s="1">
        <f t="shared" ref="H262:H277" si="276">SUM(I262:K262)</f>
        <v>150</v>
      </c>
      <c r="I262" s="1">
        <v>85.0</v>
      </c>
      <c r="J262" s="1">
        <v>64.0</v>
      </c>
      <c r="K262" s="1">
        <v>1.0</v>
      </c>
      <c r="L262" s="1">
        <f t="shared" si="3"/>
        <v>6</v>
      </c>
      <c r="M262" s="1">
        <f t="shared" si="4"/>
        <v>142</v>
      </c>
      <c r="N262" s="1">
        <f t="shared" ref="N262:O262" si="275">SUM(Q262,V262)</f>
        <v>140</v>
      </c>
      <c r="O262" s="1">
        <f t="shared" si="275"/>
        <v>0</v>
      </c>
      <c r="P262" s="1" t="s">
        <v>30</v>
      </c>
      <c r="Q262" s="1">
        <v>56.0</v>
      </c>
      <c r="R262" s="1">
        <v>0.0</v>
      </c>
      <c r="S262" s="1">
        <v>6.0</v>
      </c>
      <c r="T262" s="1">
        <v>2.0</v>
      </c>
      <c r="U262" s="1">
        <v>0.0</v>
      </c>
      <c r="V262" s="1">
        <v>84.0</v>
      </c>
      <c r="W262" s="1">
        <v>0.0</v>
      </c>
      <c r="X262" s="1">
        <v>1.0</v>
      </c>
      <c r="Y262" s="1">
        <v>0.0</v>
      </c>
      <c r="Z262" s="1">
        <v>0.0</v>
      </c>
      <c r="AA262" s="1">
        <v>3.0</v>
      </c>
    </row>
    <row r="263" ht="15.75" customHeight="1">
      <c r="A263" s="1">
        <v>6.0</v>
      </c>
      <c r="B263" s="2">
        <v>41528.0</v>
      </c>
      <c r="C263" s="1">
        <v>37.0</v>
      </c>
      <c r="D263" s="1">
        <v>2013.0</v>
      </c>
      <c r="E263" s="1" t="s">
        <v>35</v>
      </c>
      <c r="F263" s="1" t="s">
        <v>38</v>
      </c>
      <c r="G263" s="1" t="s">
        <v>29</v>
      </c>
      <c r="H263" s="1">
        <f t="shared" si="276"/>
        <v>118</v>
      </c>
      <c r="I263" s="1">
        <v>63.0</v>
      </c>
      <c r="J263" s="1">
        <v>54.0</v>
      </c>
      <c r="K263" s="1">
        <v>1.0</v>
      </c>
      <c r="L263" s="1">
        <f t="shared" si="3"/>
        <v>5</v>
      </c>
      <c r="M263" s="1">
        <f t="shared" si="4"/>
        <v>113</v>
      </c>
      <c r="N263" s="1">
        <f t="shared" ref="N263:O263" si="277">SUM(Q263,V263)</f>
        <v>111</v>
      </c>
      <c r="O263" s="1">
        <f t="shared" si="277"/>
        <v>1</v>
      </c>
      <c r="P263" s="1" t="s">
        <v>30</v>
      </c>
      <c r="Q263" s="1">
        <v>48.0</v>
      </c>
      <c r="R263" s="1">
        <v>1.0</v>
      </c>
      <c r="S263" s="1">
        <v>4.0</v>
      </c>
      <c r="T263" s="1">
        <v>1.0</v>
      </c>
      <c r="U263" s="1">
        <v>0.0</v>
      </c>
      <c r="V263" s="1">
        <v>63.0</v>
      </c>
      <c r="W263" s="1">
        <v>0.0</v>
      </c>
      <c r="X263" s="1">
        <v>0.0</v>
      </c>
      <c r="Y263" s="1">
        <v>0.0</v>
      </c>
      <c r="Z263" s="1">
        <v>0.0</v>
      </c>
      <c r="AA263" s="1">
        <v>3.0</v>
      </c>
    </row>
    <row r="264" ht="15.75" customHeight="1">
      <c r="A264" s="1">
        <v>6.0</v>
      </c>
      <c r="B264" s="2">
        <v>41529.0</v>
      </c>
      <c r="C264" s="1">
        <v>37.0</v>
      </c>
      <c r="D264" s="1">
        <v>2013.0</v>
      </c>
      <c r="E264" s="1" t="s">
        <v>35</v>
      </c>
      <c r="F264" s="1" t="s">
        <v>38</v>
      </c>
      <c r="G264" s="1" t="s">
        <v>31</v>
      </c>
      <c r="H264" s="1">
        <f t="shared" si="276"/>
        <v>85</v>
      </c>
      <c r="I264" s="1">
        <v>39.0</v>
      </c>
      <c r="J264" s="1">
        <v>46.0</v>
      </c>
      <c r="K264" s="1">
        <v>0.0</v>
      </c>
      <c r="L264" s="1">
        <f t="shared" si="3"/>
        <v>1</v>
      </c>
      <c r="M264" s="1">
        <f t="shared" si="4"/>
        <v>84</v>
      </c>
      <c r="N264" s="1">
        <f t="shared" ref="N264:O264" si="278">SUM(Q264,V264)</f>
        <v>84</v>
      </c>
      <c r="O264" s="1">
        <f t="shared" si="278"/>
        <v>0</v>
      </c>
      <c r="P264" s="1" t="s">
        <v>30</v>
      </c>
      <c r="Q264" s="1">
        <v>45.0</v>
      </c>
      <c r="R264" s="1">
        <v>0.0</v>
      </c>
      <c r="S264" s="1">
        <v>1.0</v>
      </c>
      <c r="T264" s="1">
        <v>0.0</v>
      </c>
      <c r="U264" s="1">
        <v>0.0</v>
      </c>
      <c r="V264" s="1">
        <v>39.0</v>
      </c>
      <c r="W264" s="1">
        <v>0.0</v>
      </c>
      <c r="X264" s="1">
        <v>0.0</v>
      </c>
      <c r="Y264" s="1">
        <v>0.0</v>
      </c>
      <c r="Z264" s="1">
        <v>1.0</v>
      </c>
      <c r="AA264" s="1">
        <v>3.0</v>
      </c>
    </row>
    <row r="265" ht="15.75" customHeight="1">
      <c r="A265" s="1">
        <v>6.0</v>
      </c>
      <c r="B265" s="2">
        <v>41530.0</v>
      </c>
      <c r="C265" s="1">
        <v>37.0</v>
      </c>
      <c r="D265" s="1">
        <v>2013.0</v>
      </c>
      <c r="E265" s="1" t="s">
        <v>35</v>
      </c>
      <c r="F265" s="1" t="s">
        <v>38</v>
      </c>
      <c r="G265" s="1" t="s">
        <v>31</v>
      </c>
      <c r="H265" s="1">
        <f t="shared" si="276"/>
        <v>59</v>
      </c>
      <c r="I265" s="1">
        <v>41.0</v>
      </c>
      <c r="J265" s="1">
        <v>18.0</v>
      </c>
      <c r="K265" s="1">
        <v>0.0</v>
      </c>
      <c r="L265" s="1">
        <f t="shared" si="3"/>
        <v>2</v>
      </c>
      <c r="M265" s="1">
        <f t="shared" si="4"/>
        <v>57</v>
      </c>
      <c r="N265" s="1">
        <f t="shared" ref="N265:O265" si="279">SUM(Q265,V265)</f>
        <v>56</v>
      </c>
      <c r="O265" s="1">
        <f t="shared" si="279"/>
        <v>1</v>
      </c>
      <c r="P265" s="1" t="s">
        <v>30</v>
      </c>
      <c r="Q265" s="1">
        <v>15.0</v>
      </c>
      <c r="R265" s="1">
        <v>1.0</v>
      </c>
      <c r="S265" s="1">
        <v>2.0</v>
      </c>
      <c r="T265" s="1">
        <v>0.0</v>
      </c>
      <c r="U265" s="1">
        <v>0.0</v>
      </c>
      <c r="V265" s="1">
        <v>41.0</v>
      </c>
      <c r="W265" s="1">
        <v>0.0</v>
      </c>
      <c r="X265" s="1">
        <v>0.0</v>
      </c>
      <c r="Y265" s="1">
        <v>0.0</v>
      </c>
      <c r="Z265" s="1">
        <v>0.0</v>
      </c>
      <c r="AA265" s="1">
        <v>3.0</v>
      </c>
    </row>
    <row r="266" ht="15.75" customHeight="1">
      <c r="A266" s="1">
        <v>6.0</v>
      </c>
      <c r="B266" s="2">
        <v>41527.0</v>
      </c>
      <c r="C266" s="1">
        <v>37.0</v>
      </c>
      <c r="D266" s="1">
        <v>2013.0</v>
      </c>
      <c r="E266" s="1" t="s">
        <v>39</v>
      </c>
      <c r="F266" s="1" t="s">
        <v>40</v>
      </c>
      <c r="G266" s="1" t="s">
        <v>29</v>
      </c>
      <c r="H266" s="1">
        <f t="shared" si="276"/>
        <v>47</v>
      </c>
      <c r="I266" s="1">
        <v>24.0</v>
      </c>
      <c r="J266" s="1">
        <v>23.0</v>
      </c>
      <c r="K266" s="1">
        <v>0.0</v>
      </c>
      <c r="L266" s="1">
        <f t="shared" si="3"/>
        <v>1</v>
      </c>
      <c r="M266" s="1">
        <f t="shared" si="4"/>
        <v>46</v>
      </c>
      <c r="N266" s="1">
        <f t="shared" ref="N266:O266" si="280">SUM(Q266,V266)</f>
        <v>45</v>
      </c>
      <c r="O266" s="1">
        <f t="shared" si="280"/>
        <v>0</v>
      </c>
      <c r="P266" s="1" t="s">
        <v>30</v>
      </c>
      <c r="Q266" s="1">
        <v>21.0</v>
      </c>
      <c r="R266" s="1">
        <v>0.0</v>
      </c>
      <c r="S266" s="1">
        <v>1.0</v>
      </c>
      <c r="T266" s="1">
        <v>1.0</v>
      </c>
      <c r="U266" s="1">
        <v>0.0</v>
      </c>
      <c r="V266" s="1">
        <v>24.0</v>
      </c>
      <c r="W266" s="1">
        <v>0.0</v>
      </c>
      <c r="X266" s="1">
        <v>0.0</v>
      </c>
      <c r="Y266" s="1">
        <v>0.0</v>
      </c>
      <c r="Z266" s="1">
        <v>0.0</v>
      </c>
      <c r="AA266" s="1">
        <v>3.0</v>
      </c>
    </row>
    <row r="267" ht="15.75" customHeight="1">
      <c r="A267" s="1">
        <v>6.0</v>
      </c>
      <c r="B267" s="2">
        <v>41528.0</v>
      </c>
      <c r="C267" s="1">
        <v>37.0</v>
      </c>
      <c r="D267" s="1">
        <v>2013.0</v>
      </c>
      <c r="E267" s="1" t="s">
        <v>39</v>
      </c>
      <c r="F267" s="1" t="s">
        <v>40</v>
      </c>
      <c r="G267" s="1" t="s">
        <v>29</v>
      </c>
      <c r="H267" s="1">
        <f t="shared" si="276"/>
        <v>12</v>
      </c>
      <c r="I267" s="1">
        <v>5.0</v>
      </c>
      <c r="J267" s="1">
        <v>7.0</v>
      </c>
      <c r="K267" s="1">
        <v>0.0</v>
      </c>
      <c r="L267" s="1">
        <f t="shared" si="3"/>
        <v>0</v>
      </c>
      <c r="M267" s="1">
        <f t="shared" si="4"/>
        <v>12</v>
      </c>
      <c r="N267" s="1">
        <f t="shared" ref="N267:O267" si="281">SUM(Q267,V267)</f>
        <v>12</v>
      </c>
      <c r="O267" s="1">
        <f t="shared" si="281"/>
        <v>0</v>
      </c>
      <c r="P267" s="1" t="s">
        <v>30</v>
      </c>
      <c r="Q267" s="1">
        <v>7.0</v>
      </c>
      <c r="R267" s="1">
        <v>0.0</v>
      </c>
      <c r="S267" s="1">
        <v>0.0</v>
      </c>
      <c r="T267" s="1">
        <v>0.0</v>
      </c>
      <c r="U267" s="1">
        <v>0.0</v>
      </c>
      <c r="V267" s="1">
        <v>5.0</v>
      </c>
      <c r="W267" s="1">
        <v>0.0</v>
      </c>
      <c r="X267" s="1">
        <v>0.0</v>
      </c>
      <c r="Y267" s="1">
        <v>0.0</v>
      </c>
      <c r="Z267" s="1">
        <v>0.0</v>
      </c>
      <c r="AA267" s="1">
        <v>3.0</v>
      </c>
    </row>
    <row r="268" ht="15.75" customHeight="1">
      <c r="A268" s="1">
        <v>6.0</v>
      </c>
      <c r="B268" s="2">
        <v>41529.0</v>
      </c>
      <c r="C268" s="1">
        <v>37.0</v>
      </c>
      <c r="D268" s="1">
        <v>2013.0</v>
      </c>
      <c r="E268" s="1" t="s">
        <v>39</v>
      </c>
      <c r="F268" s="1" t="s">
        <v>40</v>
      </c>
      <c r="G268" s="1" t="s">
        <v>31</v>
      </c>
      <c r="H268" s="1">
        <f t="shared" si="276"/>
        <v>72</v>
      </c>
      <c r="I268" s="1">
        <v>40.0</v>
      </c>
      <c r="J268" s="1">
        <v>32.0</v>
      </c>
      <c r="K268" s="1">
        <v>0.0</v>
      </c>
      <c r="L268" s="1">
        <f t="shared" si="3"/>
        <v>5</v>
      </c>
      <c r="M268" s="1">
        <f t="shared" si="4"/>
        <v>67</v>
      </c>
      <c r="N268" s="1">
        <f t="shared" ref="N268:O268" si="282">SUM(Q268,V268)</f>
        <v>67</v>
      </c>
      <c r="O268" s="1">
        <f t="shared" si="282"/>
        <v>0</v>
      </c>
      <c r="P268" s="1" t="s">
        <v>30</v>
      </c>
      <c r="Q268" s="1">
        <v>27.0</v>
      </c>
      <c r="R268" s="1">
        <v>0.0</v>
      </c>
      <c r="S268" s="1">
        <v>5.0</v>
      </c>
      <c r="T268" s="1">
        <v>0.0</v>
      </c>
      <c r="U268" s="1">
        <v>0.0</v>
      </c>
      <c r="V268" s="1">
        <v>40.0</v>
      </c>
      <c r="W268" s="1">
        <v>0.0</v>
      </c>
      <c r="X268" s="1">
        <v>0.0</v>
      </c>
      <c r="Y268" s="1">
        <v>0.0</v>
      </c>
      <c r="Z268" s="1">
        <v>0.0</v>
      </c>
      <c r="AA268" s="1">
        <v>3.0</v>
      </c>
    </row>
    <row r="269" ht="15.75" customHeight="1">
      <c r="A269" s="1">
        <v>6.0</v>
      </c>
      <c r="B269" s="2">
        <v>41530.0</v>
      </c>
      <c r="C269" s="1">
        <v>37.0</v>
      </c>
      <c r="D269" s="1">
        <v>2013.0</v>
      </c>
      <c r="E269" s="1" t="s">
        <v>39</v>
      </c>
      <c r="F269" s="1" t="s">
        <v>40</v>
      </c>
      <c r="G269" s="1" t="s">
        <v>31</v>
      </c>
      <c r="H269" s="1">
        <f t="shared" si="276"/>
        <v>29</v>
      </c>
      <c r="I269" s="1">
        <v>19.0</v>
      </c>
      <c r="J269" s="1">
        <v>10.0</v>
      </c>
      <c r="K269" s="1">
        <v>0.0</v>
      </c>
      <c r="L269" s="1">
        <f t="shared" si="3"/>
        <v>1</v>
      </c>
      <c r="M269" s="1">
        <f t="shared" si="4"/>
        <v>27</v>
      </c>
      <c r="N269" s="1">
        <f t="shared" ref="N269:O269" si="283">SUM(Q269,V269)</f>
        <v>27</v>
      </c>
      <c r="O269" s="1">
        <f t="shared" si="283"/>
        <v>0</v>
      </c>
      <c r="P269" s="1" t="s">
        <v>30</v>
      </c>
      <c r="Q269" s="1">
        <v>9.0</v>
      </c>
      <c r="R269" s="1">
        <v>0.0</v>
      </c>
      <c r="S269" s="1">
        <v>1.0</v>
      </c>
      <c r="T269" s="1">
        <v>0.0</v>
      </c>
      <c r="U269" s="1">
        <v>0.0</v>
      </c>
      <c r="V269" s="1">
        <v>18.0</v>
      </c>
      <c r="W269" s="1">
        <v>0.0</v>
      </c>
      <c r="X269" s="1">
        <v>0.0</v>
      </c>
      <c r="Y269" s="1">
        <v>0.0</v>
      </c>
      <c r="Z269" s="1">
        <v>1.0</v>
      </c>
      <c r="AA269" s="1">
        <v>3.0</v>
      </c>
    </row>
    <row r="270" ht="15.75" customHeight="1">
      <c r="A270" s="1">
        <v>6.0</v>
      </c>
      <c r="B270" s="2">
        <v>41527.0</v>
      </c>
      <c r="C270" s="1">
        <v>37.0</v>
      </c>
      <c r="D270" s="1">
        <v>2013.0</v>
      </c>
      <c r="E270" s="1" t="s">
        <v>39</v>
      </c>
      <c r="F270" s="1" t="s">
        <v>41</v>
      </c>
      <c r="G270" s="1" t="s">
        <v>29</v>
      </c>
      <c r="H270" s="1">
        <f t="shared" si="276"/>
        <v>189</v>
      </c>
      <c r="I270" s="1">
        <v>88.0</v>
      </c>
      <c r="J270" s="1">
        <v>99.0</v>
      </c>
      <c r="K270" s="1">
        <v>2.0</v>
      </c>
      <c r="L270" s="1">
        <f t="shared" si="3"/>
        <v>32</v>
      </c>
      <c r="M270" s="1">
        <f t="shared" si="4"/>
        <v>152</v>
      </c>
      <c r="N270" s="1">
        <f t="shared" ref="N270:O270" si="284">SUM(Q270,V270)</f>
        <v>150</v>
      </c>
      <c r="O270" s="1">
        <f t="shared" si="284"/>
        <v>1</v>
      </c>
      <c r="P270" s="1" t="s">
        <v>57</v>
      </c>
      <c r="Q270" s="1">
        <v>63.0</v>
      </c>
      <c r="R270" s="1">
        <v>1.0</v>
      </c>
      <c r="S270" s="1">
        <v>32.0</v>
      </c>
      <c r="T270" s="1">
        <v>1.0</v>
      </c>
      <c r="U270" s="1">
        <v>2.0</v>
      </c>
      <c r="V270" s="1">
        <v>87.0</v>
      </c>
      <c r="W270" s="1">
        <v>0.0</v>
      </c>
      <c r="X270" s="1">
        <v>1.0</v>
      </c>
      <c r="Y270" s="1">
        <v>0.0</v>
      </c>
      <c r="Z270" s="1">
        <v>0.0</v>
      </c>
      <c r="AA270" s="1">
        <v>3.0</v>
      </c>
    </row>
    <row r="271" ht="15.75" customHeight="1">
      <c r="A271" s="1">
        <v>6.0</v>
      </c>
      <c r="B271" s="2">
        <v>41528.0</v>
      </c>
      <c r="C271" s="1">
        <v>37.0</v>
      </c>
      <c r="D271" s="1">
        <v>2013.0</v>
      </c>
      <c r="E271" s="1" t="s">
        <v>39</v>
      </c>
      <c r="F271" s="1" t="s">
        <v>41</v>
      </c>
      <c r="G271" s="1" t="s">
        <v>29</v>
      </c>
      <c r="H271" s="1">
        <f t="shared" si="276"/>
        <v>168</v>
      </c>
      <c r="I271" s="1">
        <v>80.0</v>
      </c>
      <c r="J271" s="1">
        <v>88.0</v>
      </c>
      <c r="K271" s="1">
        <v>0.0</v>
      </c>
      <c r="L271" s="1">
        <f t="shared" si="3"/>
        <v>4</v>
      </c>
      <c r="M271" s="1">
        <f t="shared" si="4"/>
        <v>165</v>
      </c>
      <c r="N271" s="1">
        <f t="shared" ref="N271:O271" si="285">SUM(Q271,V271)</f>
        <v>165</v>
      </c>
      <c r="O271" s="1">
        <f t="shared" si="285"/>
        <v>0</v>
      </c>
      <c r="P271" s="1" t="s">
        <v>30</v>
      </c>
      <c r="Q271" s="1">
        <v>85.0</v>
      </c>
      <c r="R271" s="1">
        <v>0.0</v>
      </c>
      <c r="S271" s="1">
        <v>3.0</v>
      </c>
      <c r="T271" s="1">
        <v>0.0</v>
      </c>
      <c r="U271" s="1">
        <v>0.0</v>
      </c>
      <c r="V271" s="1">
        <v>80.0</v>
      </c>
      <c r="W271" s="1">
        <v>0.0</v>
      </c>
      <c r="X271" s="1">
        <v>0.0</v>
      </c>
      <c r="Y271" s="1">
        <v>0.0</v>
      </c>
      <c r="Z271" s="1">
        <v>0.0</v>
      </c>
      <c r="AA271" s="1">
        <v>3.0</v>
      </c>
    </row>
    <row r="272" ht="15.75" customHeight="1">
      <c r="A272" s="1">
        <v>6.0</v>
      </c>
      <c r="B272" s="2">
        <v>41529.0</v>
      </c>
      <c r="C272" s="1">
        <v>37.0</v>
      </c>
      <c r="D272" s="1">
        <v>2013.0</v>
      </c>
      <c r="E272" s="1" t="s">
        <v>39</v>
      </c>
      <c r="F272" s="1" t="s">
        <v>41</v>
      </c>
      <c r="G272" s="1" t="s">
        <v>31</v>
      </c>
      <c r="H272" s="1">
        <f t="shared" si="276"/>
        <v>50</v>
      </c>
      <c r="I272" s="1">
        <v>14.0</v>
      </c>
      <c r="J272" s="1">
        <v>35.0</v>
      </c>
      <c r="K272" s="1">
        <v>1.0</v>
      </c>
      <c r="L272" s="1">
        <f t="shared" si="3"/>
        <v>11</v>
      </c>
      <c r="M272" s="1">
        <f t="shared" si="4"/>
        <v>35</v>
      </c>
      <c r="N272" s="1">
        <f t="shared" ref="N272:O272" si="286">SUM(Q272,V272)</f>
        <v>35</v>
      </c>
      <c r="O272" s="1">
        <f t="shared" si="286"/>
        <v>0</v>
      </c>
      <c r="P272" s="1" t="s">
        <v>30</v>
      </c>
      <c r="Q272" s="1">
        <v>23.0</v>
      </c>
      <c r="R272" s="1">
        <v>0.0</v>
      </c>
      <c r="S272" s="1">
        <v>11.0</v>
      </c>
      <c r="T272" s="1">
        <v>0.0</v>
      </c>
      <c r="U272" s="1">
        <v>0.0</v>
      </c>
      <c r="V272" s="1">
        <v>12.0</v>
      </c>
      <c r="W272" s="1">
        <v>0.0</v>
      </c>
      <c r="X272" s="1">
        <v>2.0</v>
      </c>
      <c r="Y272" s="1">
        <v>0.0</v>
      </c>
      <c r="Z272" s="1">
        <v>0.0</v>
      </c>
      <c r="AA272" s="1">
        <v>3.0</v>
      </c>
    </row>
    <row r="273" ht="15.75" customHeight="1">
      <c r="A273" s="1">
        <v>6.0</v>
      </c>
      <c r="B273" s="2">
        <v>41530.0</v>
      </c>
      <c r="C273" s="1">
        <v>37.0</v>
      </c>
      <c r="D273" s="1">
        <v>2013.0</v>
      </c>
      <c r="E273" s="1" t="s">
        <v>39</v>
      </c>
      <c r="F273" s="1" t="s">
        <v>41</v>
      </c>
      <c r="G273" s="1" t="s">
        <v>31</v>
      </c>
      <c r="H273" s="1">
        <f t="shared" si="276"/>
        <v>9</v>
      </c>
      <c r="I273" s="1">
        <v>3.0</v>
      </c>
      <c r="J273" s="1">
        <v>6.0</v>
      </c>
      <c r="K273" s="1">
        <v>0.0</v>
      </c>
      <c r="L273" s="1">
        <f t="shared" si="3"/>
        <v>2</v>
      </c>
      <c r="M273" s="1">
        <f t="shared" si="4"/>
        <v>9</v>
      </c>
      <c r="N273" s="1">
        <f t="shared" ref="N273:O273" si="287">SUM(Q273,V273)</f>
        <v>9</v>
      </c>
      <c r="O273" s="1">
        <f t="shared" si="287"/>
        <v>0</v>
      </c>
      <c r="P273" s="1" t="s">
        <v>30</v>
      </c>
      <c r="Q273" s="1">
        <v>6.0</v>
      </c>
      <c r="R273" s="1">
        <v>0.0</v>
      </c>
      <c r="S273" s="1">
        <v>0.0</v>
      </c>
      <c r="T273" s="1">
        <v>0.0</v>
      </c>
      <c r="U273" s="1">
        <v>0.0</v>
      </c>
      <c r="V273" s="1">
        <v>3.0</v>
      </c>
      <c r="W273" s="1">
        <v>0.0</v>
      </c>
      <c r="X273" s="1">
        <v>0.0</v>
      </c>
      <c r="Y273" s="1">
        <v>0.0</v>
      </c>
      <c r="Z273" s="1">
        <v>0.0</v>
      </c>
      <c r="AA273" s="1">
        <v>3.0</v>
      </c>
    </row>
    <row r="274" ht="15.75" customHeight="1">
      <c r="A274" s="1">
        <v>6.0</v>
      </c>
      <c r="B274" s="2">
        <v>41527.0</v>
      </c>
      <c r="C274" s="1">
        <v>37.0</v>
      </c>
      <c r="D274" s="1">
        <v>2013.0</v>
      </c>
      <c r="E274" s="1" t="s">
        <v>39</v>
      </c>
      <c r="F274" s="1" t="s">
        <v>42</v>
      </c>
      <c r="G274" s="1" t="s">
        <v>29</v>
      </c>
      <c r="H274" s="1">
        <f t="shared" si="276"/>
        <v>11</v>
      </c>
      <c r="I274" s="1">
        <v>5.0</v>
      </c>
      <c r="J274" s="1">
        <v>6.0</v>
      </c>
      <c r="K274" s="1">
        <v>0.0</v>
      </c>
      <c r="L274" s="1">
        <f t="shared" si="3"/>
        <v>1</v>
      </c>
      <c r="M274" s="1">
        <f t="shared" si="4"/>
        <v>10</v>
      </c>
      <c r="N274" s="1">
        <f t="shared" ref="N274:O274" si="288">SUM(Q274,V274)</f>
        <v>10</v>
      </c>
      <c r="O274" s="1">
        <f t="shared" si="288"/>
        <v>0</v>
      </c>
      <c r="P274" s="1" t="s">
        <v>30</v>
      </c>
      <c r="Q274" s="1">
        <v>5.0</v>
      </c>
      <c r="R274" s="1">
        <v>0.0</v>
      </c>
      <c r="S274" s="1">
        <v>1.0</v>
      </c>
      <c r="T274" s="1">
        <v>0.0</v>
      </c>
      <c r="U274" s="1">
        <v>0.0</v>
      </c>
      <c r="V274" s="1">
        <v>5.0</v>
      </c>
      <c r="W274" s="1">
        <v>0.0</v>
      </c>
      <c r="X274" s="1">
        <v>0.0</v>
      </c>
      <c r="Y274" s="1">
        <v>0.0</v>
      </c>
      <c r="Z274" s="1">
        <v>0.0</v>
      </c>
      <c r="AA274" s="1">
        <v>3.0</v>
      </c>
    </row>
    <row r="275" ht="15.75" customHeight="1">
      <c r="A275" s="1">
        <v>6.0</v>
      </c>
      <c r="B275" s="2">
        <v>41528.0</v>
      </c>
      <c r="C275" s="1">
        <v>37.0</v>
      </c>
      <c r="D275" s="1">
        <v>2013.0</v>
      </c>
      <c r="E275" s="1" t="s">
        <v>39</v>
      </c>
      <c r="F275" s="1" t="s">
        <v>42</v>
      </c>
      <c r="G275" s="1" t="s">
        <v>29</v>
      </c>
      <c r="H275" s="1">
        <f t="shared" si="276"/>
        <v>19</v>
      </c>
      <c r="I275" s="1">
        <v>13.0</v>
      </c>
      <c r="J275" s="1">
        <v>5.0</v>
      </c>
      <c r="K275" s="1">
        <v>1.0</v>
      </c>
      <c r="L275" s="1">
        <f t="shared" si="3"/>
        <v>0</v>
      </c>
      <c r="M275" s="1">
        <f t="shared" si="4"/>
        <v>18</v>
      </c>
      <c r="N275" s="1">
        <f t="shared" ref="N275:O275" si="289">SUM(Q275,V275)</f>
        <v>18</v>
      </c>
      <c r="O275" s="1">
        <f t="shared" si="289"/>
        <v>0</v>
      </c>
      <c r="P275" s="1" t="s">
        <v>30</v>
      </c>
      <c r="Q275" s="1">
        <v>5.0</v>
      </c>
      <c r="R275" s="1">
        <v>0.0</v>
      </c>
      <c r="S275" s="1">
        <v>0.0</v>
      </c>
      <c r="T275" s="1">
        <v>0.0</v>
      </c>
      <c r="U275" s="1">
        <v>0.0</v>
      </c>
      <c r="V275" s="1">
        <v>13.0</v>
      </c>
      <c r="W275" s="1">
        <v>0.0</v>
      </c>
      <c r="X275" s="1">
        <v>0.0</v>
      </c>
      <c r="Y275" s="1">
        <v>0.0</v>
      </c>
      <c r="Z275" s="1">
        <v>0.0</v>
      </c>
      <c r="AA275" s="1">
        <v>3.0</v>
      </c>
    </row>
    <row r="276" ht="15.75" customHeight="1">
      <c r="A276" s="1">
        <v>6.0</v>
      </c>
      <c r="B276" s="2">
        <v>41529.0</v>
      </c>
      <c r="C276" s="1">
        <v>37.0</v>
      </c>
      <c r="D276" s="1">
        <v>2013.0</v>
      </c>
      <c r="E276" s="1" t="s">
        <v>39</v>
      </c>
      <c r="F276" s="1" t="s">
        <v>42</v>
      </c>
      <c r="G276" s="1" t="s">
        <v>31</v>
      </c>
      <c r="H276" s="1">
        <f t="shared" si="276"/>
        <v>76</v>
      </c>
      <c r="I276" s="1">
        <v>35.0</v>
      </c>
      <c r="J276" s="1">
        <v>30.0</v>
      </c>
      <c r="K276" s="1">
        <v>11.0</v>
      </c>
      <c r="L276" s="1">
        <f t="shared" si="3"/>
        <v>7</v>
      </c>
      <c r="M276" s="1">
        <f t="shared" si="4"/>
        <v>57</v>
      </c>
      <c r="N276" s="1">
        <f t="shared" ref="N276:O276" si="290">SUM(Q276,V276)</f>
        <v>55</v>
      </c>
      <c r="O276" s="1">
        <f t="shared" si="290"/>
        <v>1</v>
      </c>
      <c r="P276" s="1" t="s">
        <v>47</v>
      </c>
      <c r="Q276" s="1">
        <v>20.0</v>
      </c>
      <c r="R276" s="1">
        <v>1.0</v>
      </c>
      <c r="S276" s="1">
        <v>7.0</v>
      </c>
      <c r="T276" s="1">
        <v>1.0</v>
      </c>
      <c r="U276" s="1">
        <v>1.0</v>
      </c>
      <c r="V276" s="1">
        <v>35.0</v>
      </c>
      <c r="W276" s="1">
        <v>0.0</v>
      </c>
      <c r="X276" s="1">
        <v>0.0</v>
      </c>
      <c r="Y276" s="1">
        <v>0.0</v>
      </c>
      <c r="Z276" s="1">
        <v>1.0</v>
      </c>
      <c r="AA276" s="1">
        <v>3.0</v>
      </c>
    </row>
    <row r="277" ht="15.75" customHeight="1">
      <c r="A277" s="1">
        <v>6.0</v>
      </c>
      <c r="B277" s="2">
        <v>41530.0</v>
      </c>
      <c r="C277" s="1">
        <v>37.0</v>
      </c>
      <c r="D277" s="1">
        <v>2013.0</v>
      </c>
      <c r="E277" s="1" t="s">
        <v>39</v>
      </c>
      <c r="F277" s="1" t="s">
        <v>42</v>
      </c>
      <c r="G277" s="1" t="s">
        <v>31</v>
      </c>
      <c r="H277" s="1">
        <f t="shared" si="276"/>
        <v>12</v>
      </c>
      <c r="I277" s="1">
        <v>7.0</v>
      </c>
      <c r="J277" s="1">
        <v>5.0</v>
      </c>
      <c r="K277" s="1">
        <v>0.0</v>
      </c>
      <c r="L277" s="1">
        <f t="shared" si="3"/>
        <v>1</v>
      </c>
      <c r="M277" s="1">
        <f t="shared" si="4"/>
        <v>11</v>
      </c>
      <c r="N277" s="1">
        <f t="shared" ref="N277:O277" si="291">SUM(Q277,V277)</f>
        <v>9</v>
      </c>
      <c r="O277" s="1">
        <f t="shared" si="291"/>
        <v>2</v>
      </c>
      <c r="P277" s="1" t="s">
        <v>30</v>
      </c>
      <c r="Q277" s="1">
        <v>2.0</v>
      </c>
      <c r="R277" s="1">
        <v>2.0</v>
      </c>
      <c r="S277" s="1">
        <v>1.0</v>
      </c>
      <c r="T277" s="1">
        <v>0.0</v>
      </c>
      <c r="U277" s="1">
        <v>0.0</v>
      </c>
      <c r="V277" s="1">
        <v>7.0</v>
      </c>
      <c r="W277" s="1">
        <v>0.0</v>
      </c>
      <c r="X277" s="1">
        <v>0.0</v>
      </c>
      <c r="Y277" s="1">
        <v>0.0</v>
      </c>
      <c r="Z277" s="1">
        <v>0.0</v>
      </c>
      <c r="AA277" s="1">
        <v>3.0</v>
      </c>
    </row>
    <row r="278" ht="15.75" customHeight="1">
      <c r="A278" s="1">
        <v>6.0</v>
      </c>
      <c r="B278" s="2">
        <v>41527.0</v>
      </c>
      <c r="C278" s="1">
        <v>37.0</v>
      </c>
      <c r="D278" s="1">
        <v>2013.0</v>
      </c>
      <c r="E278" s="1" t="s">
        <v>43</v>
      </c>
      <c r="F278" s="1" t="s">
        <v>44</v>
      </c>
      <c r="G278" s="1" t="s">
        <v>29</v>
      </c>
      <c r="H278" s="1" t="s">
        <v>30</v>
      </c>
      <c r="I278" s="1" t="s">
        <v>30</v>
      </c>
      <c r="J278" s="1" t="s">
        <v>30</v>
      </c>
      <c r="K278" s="1" t="s">
        <v>30</v>
      </c>
      <c r="L278" s="1">
        <f t="shared" si="3"/>
        <v>0</v>
      </c>
      <c r="M278" s="1">
        <f t="shared" si="4"/>
        <v>0</v>
      </c>
      <c r="N278" s="1">
        <f t="shared" ref="N278:O278" si="292">SUM(Q278,V278)</f>
        <v>0</v>
      </c>
      <c r="O278" s="1">
        <f t="shared" si="292"/>
        <v>0</v>
      </c>
      <c r="P278" s="1" t="s">
        <v>30</v>
      </c>
      <c r="Q278" s="1" t="s">
        <v>30</v>
      </c>
      <c r="R278" s="1" t="s">
        <v>30</v>
      </c>
      <c r="S278" s="1" t="s">
        <v>30</v>
      </c>
      <c r="T278" s="1" t="s">
        <v>30</v>
      </c>
      <c r="U278" s="1" t="s">
        <v>30</v>
      </c>
      <c r="V278" s="1" t="s">
        <v>30</v>
      </c>
      <c r="W278" s="1" t="s">
        <v>30</v>
      </c>
      <c r="X278" s="1" t="s">
        <v>30</v>
      </c>
      <c r="Y278" s="1" t="s">
        <v>30</v>
      </c>
      <c r="Z278" s="1" t="s">
        <v>30</v>
      </c>
      <c r="AA278" s="1">
        <v>3.0</v>
      </c>
    </row>
    <row r="279" ht="15.75" customHeight="1">
      <c r="A279" s="1">
        <v>6.0</v>
      </c>
      <c r="B279" s="2">
        <v>41528.0</v>
      </c>
      <c r="C279" s="1">
        <v>37.0</v>
      </c>
      <c r="D279" s="1">
        <v>2013.0</v>
      </c>
      <c r="E279" s="1" t="s">
        <v>43</v>
      </c>
      <c r="F279" s="1" t="s">
        <v>44</v>
      </c>
      <c r="G279" s="1" t="s">
        <v>29</v>
      </c>
      <c r="H279" s="1">
        <f t="shared" ref="H279:H281" si="294">SUM(I279:K279)</f>
        <v>59</v>
      </c>
      <c r="I279" s="1">
        <v>25.0</v>
      </c>
      <c r="J279" s="1">
        <v>33.0</v>
      </c>
      <c r="K279" s="1">
        <v>1.0</v>
      </c>
      <c r="L279" s="1">
        <f t="shared" si="3"/>
        <v>0</v>
      </c>
      <c r="M279" s="1">
        <f t="shared" si="4"/>
        <v>55</v>
      </c>
      <c r="N279" s="1">
        <f t="shared" ref="N279:O279" si="293">SUM(Q279,V279)</f>
        <v>55</v>
      </c>
      <c r="O279" s="1">
        <f t="shared" si="293"/>
        <v>0</v>
      </c>
      <c r="P279" s="1" t="s">
        <v>53</v>
      </c>
      <c r="Q279" s="1">
        <v>30.0</v>
      </c>
      <c r="R279" s="1">
        <v>0.0</v>
      </c>
      <c r="S279" s="1">
        <v>0.0</v>
      </c>
      <c r="T279" s="1">
        <v>0.0</v>
      </c>
      <c r="U279" s="1">
        <v>3.0</v>
      </c>
      <c r="V279" s="1">
        <v>25.0</v>
      </c>
      <c r="W279" s="1">
        <v>0.0</v>
      </c>
      <c r="X279" s="1">
        <v>0.0</v>
      </c>
      <c r="Y279" s="1">
        <v>0.0</v>
      </c>
      <c r="Z279" s="1">
        <v>1.0</v>
      </c>
      <c r="AA279" s="1">
        <v>3.0</v>
      </c>
    </row>
    <row r="280" ht="15.75" customHeight="1">
      <c r="A280" s="1">
        <v>6.0</v>
      </c>
      <c r="B280" s="2">
        <v>41529.0</v>
      </c>
      <c r="C280" s="1">
        <v>37.0</v>
      </c>
      <c r="D280" s="1">
        <v>2013.0</v>
      </c>
      <c r="E280" s="1" t="s">
        <v>43</v>
      </c>
      <c r="F280" s="1" t="s">
        <v>44</v>
      </c>
      <c r="G280" s="1" t="s">
        <v>31</v>
      </c>
      <c r="H280" s="1">
        <f t="shared" si="294"/>
        <v>43</v>
      </c>
      <c r="I280" s="1">
        <v>20.0</v>
      </c>
      <c r="J280" s="1">
        <v>23.0</v>
      </c>
      <c r="K280" s="1">
        <v>0.0</v>
      </c>
      <c r="L280" s="1">
        <f t="shared" si="3"/>
        <v>0</v>
      </c>
      <c r="M280" s="1">
        <f t="shared" si="4"/>
        <v>43</v>
      </c>
      <c r="N280" s="1">
        <f t="shared" ref="N280:O280" si="295">SUM(Q280,V280)</f>
        <v>43</v>
      </c>
      <c r="O280" s="1">
        <f t="shared" si="295"/>
        <v>0</v>
      </c>
      <c r="P280" s="1" t="s">
        <v>30</v>
      </c>
      <c r="Q280" s="1">
        <v>23.0</v>
      </c>
      <c r="R280" s="1">
        <v>0.0</v>
      </c>
      <c r="S280" s="1">
        <v>0.0</v>
      </c>
      <c r="T280" s="1">
        <v>0.0</v>
      </c>
      <c r="U280" s="1">
        <v>0.0</v>
      </c>
      <c r="V280" s="1">
        <v>20.0</v>
      </c>
      <c r="W280" s="1">
        <v>0.0</v>
      </c>
      <c r="X280" s="1">
        <v>0.0</v>
      </c>
      <c r="Y280" s="1">
        <v>0.0</v>
      </c>
      <c r="Z280" s="1">
        <v>0.0</v>
      </c>
      <c r="AA280" s="1">
        <v>3.0</v>
      </c>
    </row>
    <row r="281" ht="15.75" customHeight="1">
      <c r="A281" s="1">
        <v>6.0</v>
      </c>
      <c r="B281" s="2">
        <v>41530.0</v>
      </c>
      <c r="C281" s="1">
        <v>37.0</v>
      </c>
      <c r="D281" s="1">
        <v>2013.0</v>
      </c>
      <c r="E281" s="1" t="s">
        <v>43</v>
      </c>
      <c r="F281" s="1" t="s">
        <v>44</v>
      </c>
      <c r="G281" s="1" t="s">
        <v>31</v>
      </c>
      <c r="H281" s="1">
        <f t="shared" si="294"/>
        <v>183</v>
      </c>
      <c r="I281" s="1">
        <v>96.0</v>
      </c>
      <c r="J281" s="1">
        <v>87.0</v>
      </c>
      <c r="K281" s="1">
        <v>0.0</v>
      </c>
      <c r="L281" s="1">
        <f t="shared" si="3"/>
        <v>13</v>
      </c>
      <c r="M281" s="1">
        <f t="shared" si="4"/>
        <v>169</v>
      </c>
      <c r="N281" s="1">
        <f t="shared" ref="N281:O281" si="296">SUM(Q281,V281)</f>
        <v>169</v>
      </c>
      <c r="O281" s="1">
        <f t="shared" si="296"/>
        <v>0</v>
      </c>
      <c r="P281" s="1" t="s">
        <v>30</v>
      </c>
      <c r="Q281" s="1">
        <v>74.0</v>
      </c>
      <c r="R281" s="1">
        <v>0.0</v>
      </c>
      <c r="S281" s="1">
        <v>13.0</v>
      </c>
      <c r="T281" s="1">
        <v>0.0</v>
      </c>
      <c r="U281" s="1">
        <v>0.0</v>
      </c>
      <c r="V281" s="1">
        <v>95.0</v>
      </c>
      <c r="W281" s="1">
        <v>0.0</v>
      </c>
      <c r="X281" s="1">
        <v>1.0</v>
      </c>
      <c r="Y281" s="1">
        <v>0.0</v>
      </c>
      <c r="Z281" s="1">
        <v>1.0</v>
      </c>
      <c r="AA281" s="1">
        <v>3.0</v>
      </c>
    </row>
    <row r="282" ht="15.75" customHeight="1">
      <c r="A282" s="1">
        <v>6.0</v>
      </c>
      <c r="B282" s="2">
        <v>41527.0</v>
      </c>
      <c r="C282" s="1">
        <v>37.0</v>
      </c>
      <c r="D282" s="1">
        <v>2013.0</v>
      </c>
      <c r="E282" s="1" t="s">
        <v>45</v>
      </c>
      <c r="F282" s="1" t="s">
        <v>46</v>
      </c>
      <c r="G282" s="1" t="s">
        <v>29</v>
      </c>
      <c r="H282" s="1" t="s">
        <v>30</v>
      </c>
      <c r="I282" s="1" t="s">
        <v>30</v>
      </c>
      <c r="J282" s="1" t="s">
        <v>30</v>
      </c>
      <c r="K282" s="1" t="s">
        <v>30</v>
      </c>
      <c r="L282" s="1">
        <f t="shared" si="3"/>
        <v>1</v>
      </c>
      <c r="M282" s="1">
        <f t="shared" si="4"/>
        <v>0</v>
      </c>
      <c r="N282" s="1">
        <f t="shared" ref="N282:O282" si="297">SUM(Q282,V282)</f>
        <v>0</v>
      </c>
      <c r="O282" s="1">
        <f t="shared" si="297"/>
        <v>0</v>
      </c>
      <c r="P282" s="1" t="s">
        <v>30</v>
      </c>
      <c r="Q282" s="1" t="s">
        <v>30</v>
      </c>
      <c r="R282" s="1" t="s">
        <v>30</v>
      </c>
      <c r="S282" s="1" t="s">
        <v>30</v>
      </c>
      <c r="T282" s="1" t="s">
        <v>30</v>
      </c>
      <c r="U282" s="1" t="s">
        <v>30</v>
      </c>
      <c r="V282" s="1" t="s">
        <v>30</v>
      </c>
      <c r="W282" s="1" t="s">
        <v>30</v>
      </c>
      <c r="X282" s="1" t="s">
        <v>30</v>
      </c>
      <c r="Y282" s="1" t="s">
        <v>30</v>
      </c>
      <c r="Z282" s="1" t="s">
        <v>30</v>
      </c>
      <c r="AA282" s="1">
        <v>3.0</v>
      </c>
    </row>
    <row r="283" ht="15.75" customHeight="1">
      <c r="A283" s="1">
        <v>6.0</v>
      </c>
      <c r="B283" s="2">
        <v>41528.0</v>
      </c>
      <c r="C283" s="1">
        <v>37.0</v>
      </c>
      <c r="D283" s="1">
        <v>2013.0</v>
      </c>
      <c r="E283" s="1" t="s">
        <v>45</v>
      </c>
      <c r="F283" s="1" t="s">
        <v>46</v>
      </c>
      <c r="G283" s="1" t="s">
        <v>29</v>
      </c>
      <c r="H283" s="1">
        <f t="shared" ref="H283:H285" si="299">SUM(I283:K283)</f>
        <v>49</v>
      </c>
      <c r="I283" s="1">
        <v>26.0</v>
      </c>
      <c r="J283" s="1">
        <v>23.0</v>
      </c>
      <c r="K283" s="1">
        <v>0.0</v>
      </c>
      <c r="L283" s="1">
        <f t="shared" si="3"/>
        <v>2</v>
      </c>
      <c r="M283" s="1">
        <f t="shared" si="4"/>
        <v>47</v>
      </c>
      <c r="N283" s="1">
        <f t="shared" ref="N283:O283" si="298">SUM(Q283,V283)</f>
        <v>45</v>
      </c>
      <c r="O283" s="1">
        <f t="shared" si="298"/>
        <v>1</v>
      </c>
      <c r="P283" s="1" t="s">
        <v>30</v>
      </c>
      <c r="Q283" s="1">
        <v>19.0</v>
      </c>
      <c r="R283" s="1">
        <v>1.0</v>
      </c>
      <c r="S283" s="1">
        <v>2.0</v>
      </c>
      <c r="T283" s="1">
        <v>1.0</v>
      </c>
      <c r="U283" s="1">
        <v>0.0</v>
      </c>
      <c r="V283" s="1">
        <v>26.0</v>
      </c>
      <c r="W283" s="1">
        <v>0.0</v>
      </c>
      <c r="X283" s="1">
        <v>0.0</v>
      </c>
      <c r="Y283" s="1">
        <v>0.0</v>
      </c>
      <c r="Z283" s="1">
        <v>0.0</v>
      </c>
      <c r="AA283" s="1">
        <v>3.0</v>
      </c>
    </row>
    <row r="284" ht="15.75" customHeight="1">
      <c r="A284" s="1">
        <v>6.0</v>
      </c>
      <c r="B284" s="2">
        <v>41529.0</v>
      </c>
      <c r="C284" s="1">
        <v>37.0</v>
      </c>
      <c r="D284" s="1">
        <v>2013.0</v>
      </c>
      <c r="E284" s="1" t="s">
        <v>45</v>
      </c>
      <c r="F284" s="1" t="s">
        <v>46</v>
      </c>
      <c r="G284" s="1" t="s">
        <v>31</v>
      </c>
      <c r="H284" s="1">
        <f t="shared" si="299"/>
        <v>44</v>
      </c>
      <c r="I284" s="1">
        <v>26.0</v>
      </c>
      <c r="J284" s="1">
        <v>18.0</v>
      </c>
      <c r="K284" s="1">
        <v>0.0</v>
      </c>
      <c r="L284" s="1">
        <f t="shared" si="3"/>
        <v>0</v>
      </c>
      <c r="M284" s="1">
        <f t="shared" si="4"/>
        <v>44</v>
      </c>
      <c r="N284" s="1">
        <f t="shared" ref="N284:O284" si="300">SUM(Q284,V284)</f>
        <v>43</v>
      </c>
      <c r="O284" s="1">
        <f t="shared" si="300"/>
        <v>1</v>
      </c>
      <c r="P284" s="1" t="s">
        <v>30</v>
      </c>
      <c r="Q284" s="1">
        <v>17.0</v>
      </c>
      <c r="R284" s="1">
        <v>1.0</v>
      </c>
      <c r="S284" s="1">
        <v>0.0</v>
      </c>
      <c r="T284" s="1">
        <v>0.0</v>
      </c>
      <c r="U284" s="1">
        <v>0.0</v>
      </c>
      <c r="V284" s="1">
        <v>26.0</v>
      </c>
      <c r="W284" s="1">
        <v>0.0</v>
      </c>
      <c r="X284" s="1">
        <v>0.0</v>
      </c>
      <c r="Y284" s="1">
        <v>0.0</v>
      </c>
      <c r="Z284" s="1">
        <v>0.0</v>
      </c>
      <c r="AA284" s="1">
        <v>3.0</v>
      </c>
    </row>
    <row r="285" ht="15.75" customHeight="1">
      <c r="A285" s="1">
        <v>6.0</v>
      </c>
      <c r="B285" s="2">
        <v>41530.0</v>
      </c>
      <c r="C285" s="1">
        <v>37.0</v>
      </c>
      <c r="D285" s="1">
        <v>2013.0</v>
      </c>
      <c r="E285" s="1" t="s">
        <v>45</v>
      </c>
      <c r="F285" s="1" t="s">
        <v>46</v>
      </c>
      <c r="G285" s="1" t="s">
        <v>31</v>
      </c>
      <c r="H285" s="1">
        <f t="shared" si="299"/>
        <v>29</v>
      </c>
      <c r="I285" s="1">
        <v>16.0</v>
      </c>
      <c r="J285" s="1">
        <v>13.0</v>
      </c>
      <c r="K285" s="1">
        <v>0.0</v>
      </c>
      <c r="L285" s="1">
        <f t="shared" si="3"/>
        <v>1</v>
      </c>
      <c r="M285" s="1">
        <f t="shared" si="4"/>
        <v>28</v>
      </c>
      <c r="N285" s="1">
        <f t="shared" ref="N285:O285" si="301">SUM(Q285,V285)</f>
        <v>28</v>
      </c>
      <c r="O285" s="1">
        <f t="shared" si="301"/>
        <v>0</v>
      </c>
      <c r="P285" s="1" t="s">
        <v>30</v>
      </c>
      <c r="Q285" s="1">
        <v>12.0</v>
      </c>
      <c r="R285" s="1">
        <v>0.0</v>
      </c>
      <c r="S285" s="1">
        <v>1.0</v>
      </c>
      <c r="T285" s="1">
        <v>0.0</v>
      </c>
      <c r="U285" s="1">
        <v>0.0</v>
      </c>
      <c r="V285" s="1">
        <v>16.0</v>
      </c>
      <c r="W285" s="1">
        <v>0.0</v>
      </c>
      <c r="X285" s="1">
        <v>0.0</v>
      </c>
      <c r="Y285" s="1">
        <v>0.0</v>
      </c>
      <c r="Z285" s="1">
        <v>0.0</v>
      </c>
      <c r="AA285" s="1">
        <v>3.0</v>
      </c>
    </row>
    <row r="286" ht="15.75" customHeight="1">
      <c r="A286" s="1">
        <v>6.0</v>
      </c>
      <c r="B286" s="2">
        <v>41527.0</v>
      </c>
      <c r="C286" s="1">
        <v>37.0</v>
      </c>
      <c r="D286" s="1">
        <v>2013.0</v>
      </c>
      <c r="E286" s="1" t="s">
        <v>45</v>
      </c>
      <c r="F286" s="1" t="s">
        <v>48</v>
      </c>
      <c r="G286" s="1" t="s">
        <v>29</v>
      </c>
      <c r="H286" s="1" t="s">
        <v>30</v>
      </c>
      <c r="I286" s="1" t="s">
        <v>30</v>
      </c>
      <c r="J286" s="1" t="s">
        <v>30</v>
      </c>
      <c r="K286" s="1" t="s">
        <v>30</v>
      </c>
      <c r="L286" s="1">
        <f t="shared" si="3"/>
        <v>0</v>
      </c>
      <c r="M286" s="1">
        <f t="shared" si="4"/>
        <v>0</v>
      </c>
      <c r="N286" s="1">
        <f t="shared" ref="N286:O286" si="302">SUM(Q286,V286)</f>
        <v>0</v>
      </c>
      <c r="O286" s="1">
        <f t="shared" si="302"/>
        <v>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U286" s="1" t="s">
        <v>30</v>
      </c>
      <c r="V286" s="1" t="s">
        <v>30</v>
      </c>
      <c r="W286" s="1" t="s">
        <v>30</v>
      </c>
      <c r="X286" s="1" t="s">
        <v>30</v>
      </c>
      <c r="Y286" s="1" t="s">
        <v>30</v>
      </c>
      <c r="Z286" s="1" t="s">
        <v>30</v>
      </c>
      <c r="AA286" s="1">
        <v>3.0</v>
      </c>
    </row>
    <row r="287" ht="15.75" customHeight="1">
      <c r="A287" s="1">
        <v>6.0</v>
      </c>
      <c r="B287" s="2">
        <v>41528.0</v>
      </c>
      <c r="C287" s="1">
        <v>37.0</v>
      </c>
      <c r="D287" s="1">
        <v>2013.0</v>
      </c>
      <c r="E287" s="1" t="s">
        <v>45</v>
      </c>
      <c r="F287" s="1" t="s">
        <v>48</v>
      </c>
      <c r="G287" s="1" t="s">
        <v>29</v>
      </c>
      <c r="H287" s="1">
        <f t="shared" ref="H287:H307" si="304">SUM(I287:K287)</f>
        <v>51</v>
      </c>
      <c r="I287" s="1">
        <v>12.0</v>
      </c>
      <c r="J287" s="1">
        <v>39.0</v>
      </c>
      <c r="K287" s="1">
        <v>0.0</v>
      </c>
      <c r="L287" s="1">
        <f t="shared" si="3"/>
        <v>5</v>
      </c>
      <c r="M287" s="1">
        <f t="shared" si="4"/>
        <v>46</v>
      </c>
      <c r="N287" s="1">
        <f t="shared" ref="N287:O287" si="303">SUM(Q287,V287)</f>
        <v>46</v>
      </c>
      <c r="O287" s="1">
        <f t="shared" si="303"/>
        <v>0</v>
      </c>
      <c r="P287" s="1" t="s">
        <v>30</v>
      </c>
      <c r="Q287" s="1">
        <v>34.0</v>
      </c>
      <c r="R287" s="1">
        <v>0.0</v>
      </c>
      <c r="S287" s="1">
        <v>5.0</v>
      </c>
      <c r="T287" s="1">
        <v>0.0</v>
      </c>
      <c r="U287" s="1">
        <v>0.0</v>
      </c>
      <c r="V287" s="1">
        <v>12.0</v>
      </c>
      <c r="W287" s="1">
        <v>0.0</v>
      </c>
      <c r="X287" s="1">
        <v>0.0</v>
      </c>
      <c r="Y287" s="1">
        <v>0.0</v>
      </c>
      <c r="Z287" s="1">
        <v>1.0</v>
      </c>
      <c r="AA287" s="1">
        <v>3.0</v>
      </c>
    </row>
    <row r="288" ht="15.75" customHeight="1">
      <c r="A288" s="1">
        <v>6.0</v>
      </c>
      <c r="B288" s="2">
        <v>41529.0</v>
      </c>
      <c r="C288" s="1">
        <v>37.0</v>
      </c>
      <c r="D288" s="1">
        <v>2013.0</v>
      </c>
      <c r="E288" s="1" t="s">
        <v>45</v>
      </c>
      <c r="F288" s="1" t="s">
        <v>48</v>
      </c>
      <c r="G288" s="1" t="s">
        <v>31</v>
      </c>
      <c r="H288" s="1">
        <f t="shared" si="304"/>
        <v>64</v>
      </c>
      <c r="I288" s="1">
        <v>26.0</v>
      </c>
      <c r="J288" s="1">
        <v>38.0</v>
      </c>
      <c r="K288" s="1">
        <v>0.0</v>
      </c>
      <c r="L288" s="1">
        <f t="shared" si="3"/>
        <v>1</v>
      </c>
      <c r="M288" s="1">
        <f t="shared" si="4"/>
        <v>63</v>
      </c>
      <c r="N288" s="1">
        <f t="shared" ref="N288:O288" si="305">SUM(Q288,V288)</f>
        <v>63</v>
      </c>
      <c r="O288" s="1">
        <f t="shared" si="305"/>
        <v>0</v>
      </c>
      <c r="P288" s="1" t="s">
        <v>30</v>
      </c>
      <c r="Q288" s="1">
        <v>37.0</v>
      </c>
      <c r="R288" s="1">
        <v>0.0</v>
      </c>
      <c r="S288" s="1">
        <v>1.0</v>
      </c>
      <c r="T288" s="1">
        <v>0.0</v>
      </c>
      <c r="U288" s="1">
        <v>0.0</v>
      </c>
      <c r="V288" s="1">
        <v>26.0</v>
      </c>
      <c r="W288" s="1">
        <v>0.0</v>
      </c>
      <c r="X288" s="1">
        <v>0.0</v>
      </c>
      <c r="Y288" s="1">
        <v>0.0</v>
      </c>
      <c r="Z288" s="1">
        <v>1.0</v>
      </c>
      <c r="AA288" s="1">
        <v>3.0</v>
      </c>
    </row>
    <row r="289" ht="15.75" customHeight="1">
      <c r="A289" s="1">
        <v>6.0</v>
      </c>
      <c r="B289" s="2">
        <v>41530.0</v>
      </c>
      <c r="C289" s="1">
        <v>37.0</v>
      </c>
      <c r="D289" s="1">
        <v>2013.0</v>
      </c>
      <c r="E289" s="1" t="s">
        <v>45</v>
      </c>
      <c r="F289" s="1" t="s">
        <v>48</v>
      </c>
      <c r="G289" s="1" t="s">
        <v>31</v>
      </c>
      <c r="H289" s="1">
        <f t="shared" si="304"/>
        <v>23</v>
      </c>
      <c r="I289" s="1">
        <v>9.0</v>
      </c>
      <c r="J289" s="1">
        <v>14.0</v>
      </c>
      <c r="K289" s="1">
        <v>0.0</v>
      </c>
      <c r="L289" s="1">
        <f t="shared" si="3"/>
        <v>6</v>
      </c>
      <c r="M289" s="1">
        <f t="shared" si="4"/>
        <v>17</v>
      </c>
      <c r="N289" s="1">
        <f t="shared" ref="N289:O289" si="306">SUM(Q289,V289)</f>
        <v>17</v>
      </c>
      <c r="O289" s="1">
        <f t="shared" si="306"/>
        <v>0</v>
      </c>
      <c r="P289" s="1" t="s">
        <v>30</v>
      </c>
      <c r="Q289" s="1">
        <v>8.0</v>
      </c>
      <c r="R289" s="1">
        <v>0.0</v>
      </c>
      <c r="S289" s="1">
        <v>6.0</v>
      </c>
      <c r="T289" s="1">
        <v>0.0</v>
      </c>
      <c r="U289" s="1">
        <v>0.0</v>
      </c>
      <c r="V289" s="1">
        <v>9.0</v>
      </c>
      <c r="W289" s="1">
        <v>0.0</v>
      </c>
      <c r="X289" s="1">
        <v>0.0</v>
      </c>
      <c r="Y289" s="1">
        <v>0.0</v>
      </c>
      <c r="Z289" s="1">
        <v>0.0</v>
      </c>
      <c r="AA289" s="1">
        <v>3.0</v>
      </c>
    </row>
    <row r="290" ht="15.75" customHeight="1">
      <c r="A290" s="1">
        <v>7.0</v>
      </c>
      <c r="B290" s="2">
        <v>41548.0</v>
      </c>
      <c r="C290" s="1">
        <v>40.0</v>
      </c>
      <c r="D290" s="1">
        <v>2013.0</v>
      </c>
      <c r="E290" s="1" t="s">
        <v>27</v>
      </c>
      <c r="F290" s="1" t="s">
        <v>28</v>
      </c>
      <c r="G290" s="1" t="s">
        <v>29</v>
      </c>
      <c r="H290" s="1">
        <f t="shared" si="304"/>
        <v>11</v>
      </c>
      <c r="I290" s="1">
        <v>2.0</v>
      </c>
      <c r="J290" s="1">
        <v>9.0</v>
      </c>
      <c r="K290" s="1">
        <v>0.0</v>
      </c>
      <c r="L290" s="1">
        <f t="shared" si="3"/>
        <v>4</v>
      </c>
      <c r="M290" s="1">
        <f t="shared" si="4"/>
        <v>5</v>
      </c>
      <c r="N290" s="1">
        <f t="shared" ref="N290:O290" si="307">SUM(Q290,V290)</f>
        <v>5</v>
      </c>
      <c r="O290" s="1">
        <f t="shared" si="307"/>
        <v>0</v>
      </c>
      <c r="P290" s="1" t="s">
        <v>47</v>
      </c>
      <c r="Q290" s="1">
        <v>4.0</v>
      </c>
      <c r="R290" s="1">
        <v>0.0</v>
      </c>
      <c r="S290" s="1">
        <v>4.0</v>
      </c>
      <c r="T290" s="1">
        <v>0.0</v>
      </c>
      <c r="U290" s="1">
        <v>1.0</v>
      </c>
      <c r="V290" s="1">
        <v>1.0</v>
      </c>
      <c r="W290" s="1">
        <v>0.0</v>
      </c>
      <c r="X290" s="1">
        <v>1.0</v>
      </c>
      <c r="Y290" s="1">
        <v>0.0</v>
      </c>
      <c r="Z290" s="1">
        <v>0.0</v>
      </c>
      <c r="AA290" s="1">
        <v>3.0</v>
      </c>
    </row>
    <row r="291" ht="15.75" customHeight="1">
      <c r="A291" s="1">
        <v>7.0</v>
      </c>
      <c r="B291" s="2">
        <v>41549.0</v>
      </c>
      <c r="C291" s="1">
        <v>40.0</v>
      </c>
      <c r="D291" s="1">
        <v>2013.0</v>
      </c>
      <c r="E291" s="1" t="s">
        <v>27</v>
      </c>
      <c r="F291" s="1" t="s">
        <v>28</v>
      </c>
      <c r="G291" s="1" t="s">
        <v>29</v>
      </c>
      <c r="H291" s="1">
        <f t="shared" si="304"/>
        <v>7</v>
      </c>
      <c r="I291" s="1">
        <v>0.0</v>
      </c>
      <c r="J291" s="1">
        <v>7.0</v>
      </c>
      <c r="K291" s="1">
        <v>0.0</v>
      </c>
      <c r="L291" s="1">
        <f t="shared" si="3"/>
        <v>4</v>
      </c>
      <c r="M291" s="1">
        <f t="shared" si="4"/>
        <v>4</v>
      </c>
      <c r="N291" s="1">
        <f t="shared" ref="N291:O291" si="308">SUM(Q291,V291)</f>
        <v>4</v>
      </c>
      <c r="O291" s="1">
        <f t="shared" si="308"/>
        <v>0</v>
      </c>
      <c r="P291" s="1" t="s">
        <v>30</v>
      </c>
      <c r="Q291" s="1">
        <v>4.0</v>
      </c>
      <c r="R291" s="1">
        <v>0.0</v>
      </c>
      <c r="S291" s="1">
        <v>3.0</v>
      </c>
      <c r="T291" s="1">
        <v>0.0</v>
      </c>
      <c r="U291" s="1">
        <v>0.0</v>
      </c>
      <c r="V291" s="1">
        <v>0.0</v>
      </c>
      <c r="W291" s="1">
        <v>0.0</v>
      </c>
      <c r="X291" s="1">
        <v>0.0</v>
      </c>
      <c r="Y291" s="1">
        <v>0.0</v>
      </c>
      <c r="Z291" s="1">
        <v>0.0</v>
      </c>
      <c r="AA291" s="1">
        <v>3.0</v>
      </c>
    </row>
    <row r="292" ht="15.75" customHeight="1">
      <c r="A292" s="1">
        <v>7.0</v>
      </c>
      <c r="B292" s="2">
        <v>41550.0</v>
      </c>
      <c r="C292" s="1">
        <v>40.0</v>
      </c>
      <c r="D292" s="1">
        <v>2013.0</v>
      </c>
      <c r="E292" s="1" t="s">
        <v>27</v>
      </c>
      <c r="F292" s="1" t="s">
        <v>28</v>
      </c>
      <c r="G292" s="1" t="s">
        <v>31</v>
      </c>
      <c r="H292" s="1">
        <f t="shared" si="304"/>
        <v>20</v>
      </c>
      <c r="I292" s="1">
        <v>7.0</v>
      </c>
      <c r="J292" s="1">
        <v>13.0</v>
      </c>
      <c r="K292" s="1">
        <v>0.0</v>
      </c>
      <c r="L292" s="1">
        <f t="shared" si="3"/>
        <v>5</v>
      </c>
      <c r="M292" s="1">
        <f t="shared" si="4"/>
        <v>13</v>
      </c>
      <c r="N292" s="1">
        <f t="shared" ref="N292:O292" si="309">SUM(Q292,V292)</f>
        <v>13</v>
      </c>
      <c r="O292" s="1">
        <f t="shared" si="309"/>
        <v>0</v>
      </c>
      <c r="P292" s="1" t="s">
        <v>58</v>
      </c>
      <c r="Q292" s="1">
        <v>7.0</v>
      </c>
      <c r="R292" s="1">
        <v>0.0</v>
      </c>
      <c r="S292" s="1">
        <v>5.0</v>
      </c>
      <c r="T292" s="1">
        <v>0.0</v>
      </c>
      <c r="U292" s="1">
        <v>1.0</v>
      </c>
      <c r="V292" s="1">
        <v>6.0</v>
      </c>
      <c r="W292" s="1">
        <v>0.0</v>
      </c>
      <c r="X292" s="1">
        <v>1.0</v>
      </c>
      <c r="Y292" s="1">
        <v>0.0</v>
      </c>
      <c r="Z292" s="1">
        <v>0.0</v>
      </c>
      <c r="AA292" s="1">
        <v>3.0</v>
      </c>
    </row>
    <row r="293" ht="15.75" customHeight="1">
      <c r="A293" s="1">
        <v>7.0</v>
      </c>
      <c r="B293" s="2">
        <v>41551.0</v>
      </c>
      <c r="C293" s="1">
        <v>40.0</v>
      </c>
      <c r="D293" s="1">
        <v>2013.0</v>
      </c>
      <c r="E293" s="1" t="s">
        <v>27</v>
      </c>
      <c r="F293" s="1" t="s">
        <v>28</v>
      </c>
      <c r="G293" s="1" t="s">
        <v>31</v>
      </c>
      <c r="H293" s="1">
        <f t="shared" si="304"/>
        <v>5</v>
      </c>
      <c r="I293" s="1">
        <v>3.0</v>
      </c>
      <c r="J293" s="1">
        <v>2.0</v>
      </c>
      <c r="K293" s="1">
        <v>0.0</v>
      </c>
      <c r="L293" s="1">
        <f t="shared" si="3"/>
        <v>1</v>
      </c>
      <c r="M293" s="1">
        <f t="shared" si="4"/>
        <v>3</v>
      </c>
      <c r="N293" s="1">
        <f t="shared" ref="N293:O293" si="310">SUM(Q293,V293)</f>
        <v>3</v>
      </c>
      <c r="O293" s="1">
        <f t="shared" si="310"/>
        <v>0</v>
      </c>
      <c r="P293" s="1" t="s">
        <v>30</v>
      </c>
      <c r="Q293" s="1">
        <v>2.0</v>
      </c>
      <c r="R293" s="1">
        <v>0.0</v>
      </c>
      <c r="S293" s="1">
        <v>0.0</v>
      </c>
      <c r="T293" s="1">
        <v>0.0</v>
      </c>
      <c r="U293" s="1">
        <v>0.0</v>
      </c>
      <c r="V293" s="1">
        <v>1.0</v>
      </c>
      <c r="W293" s="1">
        <v>0.0</v>
      </c>
      <c r="X293" s="1">
        <v>2.0</v>
      </c>
      <c r="Y293" s="1">
        <v>0.0</v>
      </c>
      <c r="Z293" s="1">
        <v>0.0</v>
      </c>
      <c r="AA293" s="1">
        <v>3.0</v>
      </c>
    </row>
    <row r="294" ht="15.75" customHeight="1">
      <c r="A294" s="1">
        <v>7.0</v>
      </c>
      <c r="B294" s="2">
        <v>41548.0</v>
      </c>
      <c r="C294" s="1">
        <v>40.0</v>
      </c>
      <c r="D294" s="1">
        <v>2013.0</v>
      </c>
      <c r="E294" s="1" t="s">
        <v>27</v>
      </c>
      <c r="F294" s="1" t="s">
        <v>33</v>
      </c>
      <c r="G294" s="1" t="s">
        <v>29</v>
      </c>
      <c r="H294" s="1">
        <f t="shared" si="304"/>
        <v>11</v>
      </c>
      <c r="I294" s="1">
        <v>4.0</v>
      </c>
      <c r="J294" s="1">
        <v>7.0</v>
      </c>
      <c r="K294" s="1">
        <v>0.0</v>
      </c>
      <c r="L294" s="1">
        <f t="shared" si="3"/>
        <v>5</v>
      </c>
      <c r="M294" s="1">
        <f t="shared" si="4"/>
        <v>7</v>
      </c>
      <c r="N294" s="1">
        <f t="shared" ref="N294:O294" si="311">SUM(Q294,V294)</f>
        <v>5</v>
      </c>
      <c r="O294" s="1">
        <f t="shared" si="311"/>
        <v>0</v>
      </c>
      <c r="P294" s="1" t="s">
        <v>52</v>
      </c>
      <c r="Q294" s="1">
        <v>1.0</v>
      </c>
      <c r="R294" s="1">
        <v>0.0</v>
      </c>
      <c r="S294" s="1">
        <v>3.0</v>
      </c>
      <c r="T294" s="1">
        <v>2.0</v>
      </c>
      <c r="U294" s="1">
        <v>1.0</v>
      </c>
      <c r="V294" s="1">
        <v>4.0</v>
      </c>
      <c r="W294" s="1">
        <v>0.0</v>
      </c>
      <c r="X294" s="1">
        <v>0.0</v>
      </c>
      <c r="Y294" s="1">
        <v>0.0</v>
      </c>
      <c r="Z294" s="1">
        <v>0.0</v>
      </c>
      <c r="AA294" s="1">
        <v>3.0</v>
      </c>
    </row>
    <row r="295" ht="15.75" customHeight="1">
      <c r="A295" s="1">
        <v>7.0</v>
      </c>
      <c r="B295" s="2">
        <v>41549.0</v>
      </c>
      <c r="C295" s="1">
        <v>40.0</v>
      </c>
      <c r="D295" s="1">
        <v>2013.0</v>
      </c>
      <c r="E295" s="1" t="s">
        <v>27</v>
      </c>
      <c r="F295" s="1" t="s">
        <v>33</v>
      </c>
      <c r="G295" s="1" t="s">
        <v>29</v>
      </c>
      <c r="H295" s="1">
        <f t="shared" si="304"/>
        <v>22</v>
      </c>
      <c r="I295" s="1">
        <v>6.0</v>
      </c>
      <c r="J295" s="1">
        <v>15.0</v>
      </c>
      <c r="K295" s="1">
        <v>1.0</v>
      </c>
      <c r="L295" s="1">
        <f t="shared" si="3"/>
        <v>11</v>
      </c>
      <c r="M295" s="1">
        <f t="shared" si="4"/>
        <v>10</v>
      </c>
      <c r="N295" s="1">
        <f t="shared" ref="N295:O295" si="312">SUM(Q295,V295)</f>
        <v>10</v>
      </c>
      <c r="O295" s="1">
        <f t="shared" si="312"/>
        <v>0</v>
      </c>
      <c r="P295" s="1" t="s">
        <v>30</v>
      </c>
      <c r="Q295" s="1">
        <v>4.0</v>
      </c>
      <c r="R295" s="1">
        <v>0.0</v>
      </c>
      <c r="S295" s="1">
        <v>11.0</v>
      </c>
      <c r="T295" s="1">
        <v>0.0</v>
      </c>
      <c r="U295" s="1">
        <v>0.0</v>
      </c>
      <c r="V295" s="1">
        <v>6.0</v>
      </c>
      <c r="W295" s="1">
        <v>0.0</v>
      </c>
      <c r="X295" s="1">
        <v>0.0</v>
      </c>
      <c r="Y295" s="1">
        <v>0.0</v>
      </c>
      <c r="Z295" s="1">
        <v>0.0</v>
      </c>
      <c r="AA295" s="1">
        <v>3.0</v>
      </c>
    </row>
    <row r="296" ht="15.75" customHeight="1">
      <c r="A296" s="1">
        <v>7.0</v>
      </c>
      <c r="B296" s="2">
        <v>41550.0</v>
      </c>
      <c r="C296" s="1">
        <v>40.0</v>
      </c>
      <c r="D296" s="1">
        <v>2013.0</v>
      </c>
      <c r="E296" s="1" t="s">
        <v>27</v>
      </c>
      <c r="F296" s="1" t="s">
        <v>33</v>
      </c>
      <c r="G296" s="1" t="s">
        <v>31</v>
      </c>
      <c r="H296" s="1">
        <f t="shared" si="304"/>
        <v>63</v>
      </c>
      <c r="I296" s="1">
        <v>34.0</v>
      </c>
      <c r="J296" s="1">
        <v>29.0</v>
      </c>
      <c r="K296" s="1">
        <v>0.0</v>
      </c>
      <c r="L296" s="1">
        <f t="shared" si="3"/>
        <v>3</v>
      </c>
      <c r="M296" s="1">
        <f t="shared" si="4"/>
        <v>59</v>
      </c>
      <c r="N296" s="1">
        <f t="shared" ref="N296:O296" si="313">SUM(Q296,V296)</f>
        <v>59</v>
      </c>
      <c r="O296" s="1">
        <f t="shared" si="313"/>
        <v>0</v>
      </c>
      <c r="P296" s="1" t="s">
        <v>59</v>
      </c>
      <c r="Q296" s="1">
        <v>25.0</v>
      </c>
      <c r="R296" s="1">
        <v>0.0</v>
      </c>
      <c r="S296" s="1">
        <v>3.0</v>
      </c>
      <c r="T296" s="1">
        <v>0.0</v>
      </c>
      <c r="U296" s="1">
        <v>1.0</v>
      </c>
      <c r="V296" s="1">
        <v>34.0</v>
      </c>
      <c r="W296" s="1">
        <v>0.0</v>
      </c>
      <c r="X296" s="1">
        <v>0.0</v>
      </c>
      <c r="Y296" s="1">
        <v>0.0</v>
      </c>
      <c r="Z296" s="1">
        <v>1.0</v>
      </c>
      <c r="AA296" s="1">
        <v>3.0</v>
      </c>
    </row>
    <row r="297" ht="15.75" customHeight="1">
      <c r="A297" s="1">
        <v>7.0</v>
      </c>
      <c r="B297" s="2">
        <v>41551.0</v>
      </c>
      <c r="C297" s="1">
        <v>40.0</v>
      </c>
      <c r="D297" s="1">
        <v>2013.0</v>
      </c>
      <c r="E297" s="1" t="s">
        <v>27</v>
      </c>
      <c r="F297" s="1" t="s">
        <v>33</v>
      </c>
      <c r="G297" s="1" t="s">
        <v>31</v>
      </c>
      <c r="H297" s="1">
        <f t="shared" si="304"/>
        <v>30</v>
      </c>
      <c r="I297" s="1">
        <v>19.0</v>
      </c>
      <c r="J297" s="1">
        <v>11.0</v>
      </c>
      <c r="K297" s="1">
        <v>0.0</v>
      </c>
      <c r="L297" s="1">
        <f t="shared" si="3"/>
        <v>0</v>
      </c>
      <c r="M297" s="1">
        <f t="shared" si="4"/>
        <v>30</v>
      </c>
      <c r="N297" s="1">
        <f t="shared" ref="N297:O297" si="314">SUM(Q297,V297)</f>
        <v>30</v>
      </c>
      <c r="O297" s="1">
        <f t="shared" si="314"/>
        <v>0</v>
      </c>
      <c r="P297" s="1" t="s">
        <v>30</v>
      </c>
      <c r="Q297" s="1">
        <v>11.0</v>
      </c>
      <c r="R297" s="1">
        <v>0.0</v>
      </c>
      <c r="S297" s="1">
        <v>0.0</v>
      </c>
      <c r="T297" s="1">
        <v>0.0</v>
      </c>
      <c r="U297" s="1">
        <v>0.0</v>
      </c>
      <c r="V297" s="1">
        <v>19.0</v>
      </c>
      <c r="W297" s="1">
        <v>0.0</v>
      </c>
      <c r="X297" s="1">
        <v>0.0</v>
      </c>
      <c r="Y297" s="1">
        <v>0.0</v>
      </c>
      <c r="Z297" s="1">
        <v>0.0</v>
      </c>
      <c r="AA297" s="1">
        <v>3.0</v>
      </c>
    </row>
    <row r="298" ht="15.75" customHeight="1">
      <c r="A298" s="1">
        <v>7.0</v>
      </c>
      <c r="B298" s="2">
        <v>41548.0</v>
      </c>
      <c r="C298" s="1">
        <v>40.0</v>
      </c>
      <c r="D298" s="1">
        <v>2013.0</v>
      </c>
      <c r="E298" s="1" t="s">
        <v>27</v>
      </c>
      <c r="F298" s="1" t="s">
        <v>34</v>
      </c>
      <c r="G298" s="1" t="s">
        <v>29</v>
      </c>
      <c r="H298" s="1">
        <f t="shared" si="304"/>
        <v>3</v>
      </c>
      <c r="I298" s="1">
        <v>1.0</v>
      </c>
      <c r="J298" s="1">
        <v>2.0</v>
      </c>
      <c r="K298" s="1">
        <v>0.0</v>
      </c>
      <c r="L298" s="1">
        <f t="shared" si="3"/>
        <v>1</v>
      </c>
      <c r="M298" s="1">
        <f t="shared" si="4"/>
        <v>2</v>
      </c>
      <c r="N298" s="1">
        <f t="shared" ref="N298:O298" si="315">SUM(Q298,V298)</f>
        <v>2</v>
      </c>
      <c r="O298" s="1">
        <f t="shared" si="315"/>
        <v>0</v>
      </c>
      <c r="P298" s="1" t="s">
        <v>30</v>
      </c>
      <c r="Q298" s="1">
        <v>1.0</v>
      </c>
      <c r="R298" s="1">
        <v>0.0</v>
      </c>
      <c r="S298" s="1">
        <v>1.0</v>
      </c>
      <c r="T298" s="1">
        <v>0.0</v>
      </c>
      <c r="U298" s="1">
        <v>0.0</v>
      </c>
      <c r="V298" s="1">
        <v>1.0</v>
      </c>
      <c r="W298" s="1">
        <v>0.0</v>
      </c>
      <c r="X298" s="1">
        <v>0.0</v>
      </c>
      <c r="Y298" s="1">
        <v>0.0</v>
      </c>
      <c r="Z298" s="1">
        <v>0.0</v>
      </c>
      <c r="AA298" s="1">
        <v>3.0</v>
      </c>
    </row>
    <row r="299" ht="15.75" customHeight="1">
      <c r="A299" s="1">
        <v>7.0</v>
      </c>
      <c r="B299" s="2">
        <v>41549.0</v>
      </c>
      <c r="C299" s="1">
        <v>40.0</v>
      </c>
      <c r="D299" s="1">
        <v>2013.0</v>
      </c>
      <c r="E299" s="1" t="s">
        <v>27</v>
      </c>
      <c r="F299" s="1" t="s">
        <v>34</v>
      </c>
      <c r="G299" s="1" t="s">
        <v>29</v>
      </c>
      <c r="H299" s="1">
        <f t="shared" si="304"/>
        <v>1</v>
      </c>
      <c r="I299" s="1">
        <v>0.0</v>
      </c>
      <c r="J299" s="1">
        <v>1.0</v>
      </c>
      <c r="K299" s="1">
        <v>0.0</v>
      </c>
      <c r="L299" s="1">
        <f t="shared" si="3"/>
        <v>0</v>
      </c>
      <c r="M299" s="1">
        <f t="shared" si="4"/>
        <v>1</v>
      </c>
      <c r="N299" s="1">
        <f t="shared" ref="N299:O299" si="316">SUM(Q299,V299)</f>
        <v>1</v>
      </c>
      <c r="O299" s="1">
        <f t="shared" si="316"/>
        <v>0</v>
      </c>
      <c r="P299" s="1" t="s">
        <v>30</v>
      </c>
      <c r="Q299" s="1">
        <v>1.0</v>
      </c>
      <c r="R299" s="1">
        <v>0.0</v>
      </c>
      <c r="S299" s="1">
        <v>0.0</v>
      </c>
      <c r="T299" s="1">
        <v>0.0</v>
      </c>
      <c r="U299" s="1">
        <v>0.0</v>
      </c>
      <c r="V299" s="1">
        <v>0.0</v>
      </c>
      <c r="W299" s="1">
        <v>0.0</v>
      </c>
      <c r="X299" s="1">
        <v>0.0</v>
      </c>
      <c r="Y299" s="1">
        <v>0.0</v>
      </c>
      <c r="Z299" s="1">
        <v>0.0</v>
      </c>
      <c r="AA299" s="1">
        <v>3.0</v>
      </c>
    </row>
    <row r="300" ht="15.75" customHeight="1">
      <c r="A300" s="1">
        <v>7.0</v>
      </c>
      <c r="B300" s="2">
        <v>41550.0</v>
      </c>
      <c r="C300" s="1">
        <v>40.0</v>
      </c>
      <c r="D300" s="1">
        <v>2013.0</v>
      </c>
      <c r="E300" s="1" t="s">
        <v>27</v>
      </c>
      <c r="F300" s="1" t="s">
        <v>34</v>
      </c>
      <c r="G300" s="1" t="s">
        <v>31</v>
      </c>
      <c r="H300" s="1">
        <f t="shared" si="304"/>
        <v>13</v>
      </c>
      <c r="I300" s="1">
        <v>5.0</v>
      </c>
      <c r="J300" s="1">
        <v>8.0</v>
      </c>
      <c r="K300" s="1">
        <v>0.0</v>
      </c>
      <c r="L300" s="1">
        <f t="shared" si="3"/>
        <v>5</v>
      </c>
      <c r="M300" s="1">
        <f t="shared" si="4"/>
        <v>5</v>
      </c>
      <c r="N300" s="1">
        <f t="shared" ref="N300:O300" si="317">SUM(Q300,V300)</f>
        <v>5</v>
      </c>
      <c r="O300" s="1">
        <f t="shared" si="317"/>
        <v>0</v>
      </c>
      <c r="P300" s="1" t="s">
        <v>30</v>
      </c>
      <c r="Q300" s="1">
        <v>3.0</v>
      </c>
      <c r="R300" s="1">
        <v>0.0</v>
      </c>
      <c r="S300" s="1">
        <v>5.0</v>
      </c>
      <c r="T300" s="1">
        <v>0.0</v>
      </c>
      <c r="U300" s="1">
        <v>0.0</v>
      </c>
      <c r="V300" s="1">
        <v>2.0</v>
      </c>
      <c r="W300" s="1">
        <v>0.0</v>
      </c>
      <c r="X300" s="1">
        <v>3.0</v>
      </c>
      <c r="Y300" s="1">
        <v>0.0</v>
      </c>
      <c r="Z300" s="1">
        <v>0.0</v>
      </c>
      <c r="AA300" s="1">
        <v>3.0</v>
      </c>
    </row>
    <row r="301" ht="15.75" customHeight="1">
      <c r="A301" s="1">
        <v>7.0</v>
      </c>
      <c r="B301" s="2">
        <v>41551.0</v>
      </c>
      <c r="C301" s="1">
        <v>40.0</v>
      </c>
      <c r="D301" s="1">
        <v>2013.0</v>
      </c>
      <c r="E301" s="1" t="s">
        <v>27</v>
      </c>
      <c r="F301" s="1" t="s">
        <v>34</v>
      </c>
      <c r="G301" s="1" t="s">
        <v>31</v>
      </c>
      <c r="H301" s="1">
        <f t="shared" si="304"/>
        <v>12</v>
      </c>
      <c r="I301" s="1">
        <v>0.0</v>
      </c>
      <c r="J301" s="1">
        <v>12.0</v>
      </c>
      <c r="K301" s="1">
        <v>0.0</v>
      </c>
      <c r="L301" s="1">
        <f t="shared" si="3"/>
        <v>12</v>
      </c>
      <c r="M301" s="1">
        <f t="shared" si="4"/>
        <v>2</v>
      </c>
      <c r="N301" s="1">
        <f t="shared" ref="N301:O301" si="318">SUM(Q301,V301)</f>
        <v>2</v>
      </c>
      <c r="O301" s="1">
        <f t="shared" si="318"/>
        <v>0</v>
      </c>
      <c r="P301" s="1" t="s">
        <v>60</v>
      </c>
      <c r="Q301" s="1">
        <v>2.0</v>
      </c>
      <c r="R301" s="1">
        <v>0.0</v>
      </c>
      <c r="S301" s="1">
        <v>9.0</v>
      </c>
      <c r="T301" s="1">
        <v>0.0</v>
      </c>
      <c r="U301" s="1">
        <v>1.0</v>
      </c>
      <c r="V301" s="1">
        <v>0.0</v>
      </c>
      <c r="W301" s="1">
        <v>0.0</v>
      </c>
      <c r="X301" s="1">
        <v>0.0</v>
      </c>
      <c r="Y301" s="1">
        <v>0.0</v>
      </c>
      <c r="Z301" s="1">
        <v>0.0</v>
      </c>
      <c r="AA301" s="1">
        <v>3.0</v>
      </c>
    </row>
    <row r="302" ht="15.75" customHeight="1">
      <c r="A302" s="1">
        <v>7.0</v>
      </c>
      <c r="B302" s="2">
        <v>41548.0</v>
      </c>
      <c r="C302" s="1">
        <v>40.0</v>
      </c>
      <c r="D302" s="1">
        <v>2013.0</v>
      </c>
      <c r="E302" s="1" t="s">
        <v>35</v>
      </c>
      <c r="F302" s="1" t="s">
        <v>36</v>
      </c>
      <c r="G302" s="1" t="s">
        <v>29</v>
      </c>
      <c r="H302" s="1">
        <f t="shared" si="304"/>
        <v>41</v>
      </c>
      <c r="I302" s="1">
        <v>17.0</v>
      </c>
      <c r="J302" s="1">
        <v>24.0</v>
      </c>
      <c r="K302" s="1">
        <v>0.0</v>
      </c>
      <c r="L302" s="1">
        <f t="shared" si="3"/>
        <v>7</v>
      </c>
      <c r="M302" s="1">
        <f t="shared" si="4"/>
        <v>33</v>
      </c>
      <c r="N302" s="1">
        <f t="shared" ref="N302:O302" si="319">SUM(Q302,V302)</f>
        <v>29</v>
      </c>
      <c r="O302" s="1">
        <f t="shared" si="319"/>
        <v>3</v>
      </c>
      <c r="P302" s="1" t="s">
        <v>30</v>
      </c>
      <c r="Q302" s="1">
        <v>13.0</v>
      </c>
      <c r="R302" s="1">
        <v>3.0</v>
      </c>
      <c r="S302" s="1">
        <v>7.0</v>
      </c>
      <c r="T302" s="1">
        <v>1.0</v>
      </c>
      <c r="U302" s="1">
        <v>0.0</v>
      </c>
      <c r="V302" s="1">
        <v>16.0</v>
      </c>
      <c r="W302" s="1">
        <v>0.0</v>
      </c>
      <c r="X302" s="1">
        <v>1.0</v>
      </c>
      <c r="Y302" s="1">
        <v>0.0</v>
      </c>
      <c r="Z302" s="1">
        <v>0.0</v>
      </c>
      <c r="AA302" s="1">
        <v>3.0</v>
      </c>
    </row>
    <row r="303" ht="15.75" customHeight="1">
      <c r="A303" s="1">
        <v>7.0</v>
      </c>
      <c r="B303" s="2">
        <v>41549.0</v>
      </c>
      <c r="C303" s="1">
        <v>40.0</v>
      </c>
      <c r="D303" s="1">
        <v>2013.0</v>
      </c>
      <c r="E303" s="1" t="s">
        <v>35</v>
      </c>
      <c r="F303" s="1" t="s">
        <v>36</v>
      </c>
      <c r="G303" s="1" t="s">
        <v>29</v>
      </c>
      <c r="H303" s="1">
        <f t="shared" si="304"/>
        <v>48</v>
      </c>
      <c r="I303" s="1">
        <v>15.0</v>
      </c>
      <c r="J303" s="1">
        <v>31.0</v>
      </c>
      <c r="K303" s="1">
        <v>2.0</v>
      </c>
      <c r="L303" s="1">
        <f t="shared" si="3"/>
        <v>6</v>
      </c>
      <c r="M303" s="1">
        <f t="shared" si="4"/>
        <v>41</v>
      </c>
      <c r="N303" s="1">
        <f t="shared" ref="N303:O303" si="320">SUM(Q303,V303)</f>
        <v>41</v>
      </c>
      <c r="O303" s="1">
        <f t="shared" si="320"/>
        <v>0</v>
      </c>
      <c r="P303" s="1" t="s">
        <v>30</v>
      </c>
      <c r="Q303" s="1">
        <v>26.0</v>
      </c>
      <c r="R303" s="1">
        <v>0.0</v>
      </c>
      <c r="S303" s="1">
        <v>5.0</v>
      </c>
      <c r="T303" s="1">
        <v>0.0</v>
      </c>
      <c r="U303" s="1">
        <v>0.0</v>
      </c>
      <c r="V303" s="1">
        <v>15.0</v>
      </c>
      <c r="W303" s="1">
        <v>0.0</v>
      </c>
      <c r="X303" s="1">
        <v>0.0</v>
      </c>
      <c r="Y303" s="1">
        <v>0.0</v>
      </c>
      <c r="Z303" s="1">
        <v>0.0</v>
      </c>
      <c r="AA303" s="1">
        <v>3.0</v>
      </c>
    </row>
    <row r="304" ht="15.75" customHeight="1">
      <c r="A304" s="1">
        <v>7.0</v>
      </c>
      <c r="B304" s="2">
        <v>41550.0</v>
      </c>
      <c r="C304" s="1">
        <v>40.0</v>
      </c>
      <c r="D304" s="1">
        <v>2013.0</v>
      </c>
      <c r="E304" s="1" t="s">
        <v>35</v>
      </c>
      <c r="F304" s="1" t="s">
        <v>36</v>
      </c>
      <c r="G304" s="1" t="s">
        <v>31</v>
      </c>
      <c r="H304" s="1">
        <f t="shared" si="304"/>
        <v>52</v>
      </c>
      <c r="I304" s="1">
        <v>22.0</v>
      </c>
      <c r="J304" s="1">
        <v>29.0</v>
      </c>
      <c r="K304" s="1">
        <v>1.0</v>
      </c>
      <c r="L304" s="1">
        <f t="shared" si="3"/>
        <v>5</v>
      </c>
      <c r="M304" s="1">
        <f t="shared" si="4"/>
        <v>46</v>
      </c>
      <c r="N304" s="1">
        <f t="shared" ref="N304:O304" si="321">SUM(Q304,V304)</f>
        <v>45</v>
      </c>
      <c r="O304" s="1">
        <f t="shared" si="321"/>
        <v>1</v>
      </c>
      <c r="P304" s="1" t="s">
        <v>30</v>
      </c>
      <c r="Q304" s="1">
        <v>23.0</v>
      </c>
      <c r="R304" s="1">
        <v>1.0</v>
      </c>
      <c r="S304" s="1">
        <v>5.0</v>
      </c>
      <c r="T304" s="1">
        <v>0.0</v>
      </c>
      <c r="U304" s="1">
        <v>0.0</v>
      </c>
      <c r="V304" s="1">
        <v>22.0</v>
      </c>
      <c r="W304" s="1">
        <v>0.0</v>
      </c>
      <c r="X304" s="1">
        <v>0.0</v>
      </c>
      <c r="Y304" s="1">
        <v>0.0</v>
      </c>
      <c r="Z304" s="1">
        <v>0.0</v>
      </c>
      <c r="AA304" s="1">
        <v>3.0</v>
      </c>
    </row>
    <row r="305" ht="15.75" customHeight="1">
      <c r="A305" s="1">
        <v>7.0</v>
      </c>
      <c r="B305" s="2">
        <v>41551.0</v>
      </c>
      <c r="C305" s="1">
        <v>40.0</v>
      </c>
      <c r="D305" s="1">
        <v>2013.0</v>
      </c>
      <c r="E305" s="1" t="s">
        <v>35</v>
      </c>
      <c r="F305" s="1" t="s">
        <v>36</v>
      </c>
      <c r="G305" s="1" t="s">
        <v>31</v>
      </c>
      <c r="H305" s="1">
        <f t="shared" si="304"/>
        <v>20</v>
      </c>
      <c r="I305" s="1">
        <v>10.0</v>
      </c>
      <c r="J305" s="1">
        <v>10.0</v>
      </c>
      <c r="K305" s="1">
        <v>0.0</v>
      </c>
      <c r="L305" s="1">
        <f t="shared" si="3"/>
        <v>2</v>
      </c>
      <c r="M305" s="1">
        <f t="shared" si="4"/>
        <v>18</v>
      </c>
      <c r="N305" s="1">
        <f t="shared" ref="N305:O305" si="322">SUM(Q305,V305)</f>
        <v>17</v>
      </c>
      <c r="O305" s="1">
        <f t="shared" si="322"/>
        <v>0</v>
      </c>
      <c r="P305" s="1" t="s">
        <v>30</v>
      </c>
      <c r="Q305" s="1">
        <v>7.0</v>
      </c>
      <c r="R305" s="1">
        <v>0.0</v>
      </c>
      <c r="S305" s="1">
        <v>2.0</v>
      </c>
      <c r="T305" s="1">
        <v>1.0</v>
      </c>
      <c r="U305" s="1">
        <v>0.0</v>
      </c>
      <c r="V305" s="1">
        <v>10.0</v>
      </c>
      <c r="W305" s="1">
        <v>0.0</v>
      </c>
      <c r="X305" s="1">
        <v>0.0</v>
      </c>
      <c r="Y305" s="1">
        <v>0.0</v>
      </c>
      <c r="Z305" s="1">
        <v>0.0</v>
      </c>
      <c r="AA305" s="1">
        <v>3.0</v>
      </c>
    </row>
    <row r="306" ht="15.75" customHeight="1">
      <c r="A306" s="1">
        <v>7.0</v>
      </c>
      <c r="B306" s="2">
        <v>41548.0</v>
      </c>
      <c r="C306" s="1">
        <v>40.0</v>
      </c>
      <c r="D306" s="1">
        <v>2013.0</v>
      </c>
      <c r="E306" s="1" t="s">
        <v>35</v>
      </c>
      <c r="F306" s="1" t="s">
        <v>37</v>
      </c>
      <c r="G306" s="1" t="s">
        <v>29</v>
      </c>
      <c r="H306" s="1">
        <f t="shared" si="304"/>
        <v>19</v>
      </c>
      <c r="I306" s="1">
        <v>4.0</v>
      </c>
      <c r="J306" s="1">
        <v>15.0</v>
      </c>
      <c r="K306" s="1">
        <v>0.0</v>
      </c>
      <c r="L306" s="1">
        <f t="shared" si="3"/>
        <v>2</v>
      </c>
      <c r="M306" s="1">
        <f t="shared" si="4"/>
        <v>17</v>
      </c>
      <c r="N306" s="1">
        <f t="shared" ref="N306:O306" si="323">SUM(Q306,V306)</f>
        <v>15</v>
      </c>
      <c r="O306" s="1">
        <f t="shared" si="323"/>
        <v>2</v>
      </c>
      <c r="P306" s="1" t="s">
        <v>30</v>
      </c>
      <c r="Q306" s="1">
        <v>11.0</v>
      </c>
      <c r="R306" s="1">
        <v>2.0</v>
      </c>
      <c r="S306" s="1">
        <v>2.0</v>
      </c>
      <c r="T306" s="1">
        <v>0.0</v>
      </c>
      <c r="U306" s="1">
        <v>0.0</v>
      </c>
      <c r="V306" s="1">
        <v>4.0</v>
      </c>
      <c r="W306" s="1">
        <v>0.0</v>
      </c>
      <c r="X306" s="1">
        <v>0.0</v>
      </c>
      <c r="Y306" s="1">
        <v>0.0</v>
      </c>
      <c r="Z306" s="1">
        <v>0.0</v>
      </c>
      <c r="AA306" s="1">
        <v>3.0</v>
      </c>
    </row>
    <row r="307" ht="15.75" customHeight="1">
      <c r="A307" s="1">
        <v>7.0</v>
      </c>
      <c r="B307" s="2">
        <v>41549.0</v>
      </c>
      <c r="C307" s="1">
        <v>40.0</v>
      </c>
      <c r="D307" s="1">
        <v>2013.0</v>
      </c>
      <c r="E307" s="1" t="s">
        <v>35</v>
      </c>
      <c r="F307" s="1" t="s">
        <v>37</v>
      </c>
      <c r="G307" s="1" t="s">
        <v>29</v>
      </c>
      <c r="H307" s="1">
        <f t="shared" si="304"/>
        <v>26</v>
      </c>
      <c r="I307" s="1">
        <v>13.0</v>
      </c>
      <c r="J307" s="1">
        <v>13.0</v>
      </c>
      <c r="K307" s="1">
        <v>0.0</v>
      </c>
      <c r="L307" s="1">
        <f t="shared" si="3"/>
        <v>1</v>
      </c>
      <c r="M307" s="1">
        <f t="shared" si="4"/>
        <v>25</v>
      </c>
      <c r="N307" s="1">
        <f t="shared" ref="N307:O307" si="324">SUM(Q307,V307)</f>
        <v>25</v>
      </c>
      <c r="O307" s="1">
        <f t="shared" si="324"/>
        <v>0</v>
      </c>
      <c r="P307" s="1" t="s">
        <v>30</v>
      </c>
      <c r="Q307" s="1">
        <v>12.0</v>
      </c>
      <c r="R307" s="1">
        <v>0.0</v>
      </c>
      <c r="S307" s="1">
        <v>1.0</v>
      </c>
      <c r="T307" s="1">
        <v>0.0</v>
      </c>
      <c r="U307" s="1">
        <v>0.0</v>
      </c>
      <c r="V307" s="1">
        <v>13.0</v>
      </c>
      <c r="W307" s="1">
        <v>0.0</v>
      </c>
      <c r="X307" s="1">
        <v>0.0</v>
      </c>
      <c r="Y307" s="1">
        <v>0.0</v>
      </c>
      <c r="Z307" s="1">
        <v>1.0</v>
      </c>
      <c r="AA307" s="1">
        <v>3.0</v>
      </c>
    </row>
    <row r="308" ht="15.75" customHeight="1">
      <c r="A308" s="1">
        <v>7.0</v>
      </c>
      <c r="B308" s="2">
        <v>41550.0</v>
      </c>
      <c r="C308" s="1">
        <v>40.0</v>
      </c>
      <c r="D308" s="1">
        <v>2013.0</v>
      </c>
      <c r="E308" s="1" t="s">
        <v>35</v>
      </c>
      <c r="F308" s="1" t="s">
        <v>37</v>
      </c>
      <c r="G308" s="1" t="s">
        <v>31</v>
      </c>
      <c r="H308" s="1" t="s">
        <v>30</v>
      </c>
      <c r="I308" s="1" t="s">
        <v>30</v>
      </c>
      <c r="J308" s="1" t="s">
        <v>30</v>
      </c>
      <c r="K308" s="1" t="s">
        <v>30</v>
      </c>
      <c r="L308" s="1">
        <f t="shared" si="3"/>
        <v>0</v>
      </c>
      <c r="M308" s="1">
        <f t="shared" si="4"/>
        <v>0</v>
      </c>
      <c r="N308" s="1">
        <f t="shared" ref="N308:O308" si="325">SUM(Q308,V308)</f>
        <v>0</v>
      </c>
      <c r="O308" s="1">
        <f t="shared" si="325"/>
        <v>0</v>
      </c>
      <c r="P308" s="1" t="s">
        <v>30</v>
      </c>
      <c r="Q308" s="1" t="s">
        <v>30</v>
      </c>
      <c r="R308" s="1" t="s">
        <v>30</v>
      </c>
      <c r="S308" s="1" t="s">
        <v>30</v>
      </c>
      <c r="T308" s="1" t="s">
        <v>30</v>
      </c>
      <c r="U308" s="1" t="s">
        <v>30</v>
      </c>
      <c r="V308" s="1" t="s">
        <v>30</v>
      </c>
      <c r="W308" s="1" t="s">
        <v>30</v>
      </c>
      <c r="X308" s="1" t="s">
        <v>30</v>
      </c>
      <c r="Y308" s="1" t="s">
        <v>30</v>
      </c>
      <c r="Z308" s="1" t="s">
        <v>30</v>
      </c>
      <c r="AA308" s="1">
        <v>3.0</v>
      </c>
    </row>
    <row r="309" ht="15.75" customHeight="1">
      <c r="A309" s="1">
        <v>7.0</v>
      </c>
      <c r="B309" s="2">
        <v>41551.0</v>
      </c>
      <c r="C309" s="1">
        <v>40.0</v>
      </c>
      <c r="D309" s="1">
        <v>2013.0</v>
      </c>
      <c r="E309" s="1" t="s">
        <v>35</v>
      </c>
      <c r="F309" s="1" t="s">
        <v>37</v>
      </c>
      <c r="G309" s="1" t="s">
        <v>31</v>
      </c>
      <c r="H309" s="1" t="s">
        <v>30</v>
      </c>
      <c r="I309" s="1" t="s">
        <v>30</v>
      </c>
      <c r="J309" s="1" t="s">
        <v>30</v>
      </c>
      <c r="K309" s="1" t="s">
        <v>30</v>
      </c>
      <c r="L309" s="1">
        <f t="shared" si="3"/>
        <v>0</v>
      </c>
      <c r="M309" s="1">
        <f t="shared" si="4"/>
        <v>0</v>
      </c>
      <c r="N309" s="1">
        <f t="shared" ref="N309:O309" si="326">SUM(Q309,V309)</f>
        <v>0</v>
      </c>
      <c r="O309" s="1">
        <f t="shared" si="326"/>
        <v>0</v>
      </c>
      <c r="P309" s="1" t="s">
        <v>30</v>
      </c>
      <c r="Q309" s="1" t="s">
        <v>30</v>
      </c>
      <c r="R309" s="1" t="s">
        <v>30</v>
      </c>
      <c r="S309" s="1" t="s">
        <v>30</v>
      </c>
      <c r="T309" s="1" t="s">
        <v>30</v>
      </c>
      <c r="U309" s="1" t="s">
        <v>30</v>
      </c>
      <c r="V309" s="1" t="s">
        <v>30</v>
      </c>
      <c r="W309" s="1" t="s">
        <v>30</v>
      </c>
      <c r="X309" s="1" t="s">
        <v>30</v>
      </c>
      <c r="Y309" s="1" t="s">
        <v>30</v>
      </c>
      <c r="Z309" s="1" t="s">
        <v>30</v>
      </c>
      <c r="AA309" s="1">
        <v>3.0</v>
      </c>
    </row>
    <row r="310" ht="15.75" customHeight="1">
      <c r="A310" s="1">
        <v>7.0</v>
      </c>
      <c r="B310" s="2">
        <v>41548.0</v>
      </c>
      <c r="C310" s="1">
        <v>40.0</v>
      </c>
      <c r="D310" s="1">
        <v>2013.0</v>
      </c>
      <c r="E310" s="1" t="s">
        <v>35</v>
      </c>
      <c r="F310" s="1" t="s">
        <v>38</v>
      </c>
      <c r="G310" s="1" t="s">
        <v>29</v>
      </c>
      <c r="H310" s="1">
        <f t="shared" ref="H310:H315" si="328">SUM(I310:K310)</f>
        <v>167</v>
      </c>
      <c r="I310" s="1">
        <v>97.0</v>
      </c>
      <c r="J310" s="1">
        <v>70.0</v>
      </c>
      <c r="K310" s="1">
        <v>0.0</v>
      </c>
      <c r="L310" s="1">
        <f t="shared" si="3"/>
        <v>3</v>
      </c>
      <c r="M310" s="1">
        <f t="shared" si="4"/>
        <v>163</v>
      </c>
      <c r="N310" s="1">
        <f t="shared" ref="N310:O310" si="327">SUM(Q310,V310)</f>
        <v>158</v>
      </c>
      <c r="O310" s="1">
        <f t="shared" si="327"/>
        <v>3</v>
      </c>
      <c r="P310" s="1" t="s">
        <v>47</v>
      </c>
      <c r="Q310" s="1">
        <v>62.0</v>
      </c>
      <c r="R310" s="1">
        <v>3.0</v>
      </c>
      <c r="S310" s="1">
        <v>3.0</v>
      </c>
      <c r="T310" s="1">
        <v>2.0</v>
      </c>
      <c r="U310" s="1">
        <v>1.0</v>
      </c>
      <c r="V310" s="1">
        <v>96.0</v>
      </c>
      <c r="W310" s="1">
        <v>0.0</v>
      </c>
      <c r="X310" s="1">
        <v>1.0</v>
      </c>
      <c r="Y310" s="1">
        <v>0.0</v>
      </c>
      <c r="Z310" s="1">
        <v>1.0</v>
      </c>
      <c r="AA310" s="1">
        <v>3.0</v>
      </c>
    </row>
    <row r="311" ht="15.75" customHeight="1">
      <c r="A311" s="1">
        <v>7.0</v>
      </c>
      <c r="B311" s="2">
        <v>41549.0</v>
      </c>
      <c r="C311" s="1">
        <v>40.0</v>
      </c>
      <c r="D311" s="1">
        <v>2013.0</v>
      </c>
      <c r="E311" s="1" t="s">
        <v>35</v>
      </c>
      <c r="F311" s="1" t="s">
        <v>38</v>
      </c>
      <c r="G311" s="1" t="s">
        <v>29</v>
      </c>
      <c r="H311" s="1">
        <f t="shared" si="328"/>
        <v>154</v>
      </c>
      <c r="I311" s="1">
        <v>74.0</v>
      </c>
      <c r="J311" s="1">
        <v>75.0</v>
      </c>
      <c r="K311" s="1">
        <v>5.0</v>
      </c>
      <c r="L311" s="1">
        <f t="shared" si="3"/>
        <v>3</v>
      </c>
      <c r="M311" s="1">
        <f t="shared" si="4"/>
        <v>147</v>
      </c>
      <c r="N311" s="1">
        <f t="shared" ref="N311:O311" si="329">SUM(Q311,V311)</f>
        <v>147</v>
      </c>
      <c r="O311" s="1">
        <f t="shared" si="329"/>
        <v>0</v>
      </c>
      <c r="P311" s="1" t="s">
        <v>30</v>
      </c>
      <c r="Q311" s="1">
        <v>73.0</v>
      </c>
      <c r="R311" s="1">
        <v>0.0</v>
      </c>
      <c r="S311" s="1">
        <v>2.0</v>
      </c>
      <c r="T311" s="1">
        <v>0.0</v>
      </c>
      <c r="U311" s="1">
        <v>0.0</v>
      </c>
      <c r="V311" s="1">
        <v>74.0</v>
      </c>
      <c r="W311" s="1">
        <v>0.0</v>
      </c>
      <c r="X311" s="1">
        <v>0.0</v>
      </c>
      <c r="Y311" s="1">
        <v>0.0</v>
      </c>
      <c r="Z311" s="1">
        <v>0.0</v>
      </c>
      <c r="AA311" s="1">
        <v>3.0</v>
      </c>
    </row>
    <row r="312" ht="15.75" customHeight="1">
      <c r="A312" s="1">
        <v>7.0</v>
      </c>
      <c r="B312" s="2">
        <v>41550.0</v>
      </c>
      <c r="C312" s="1">
        <v>40.0</v>
      </c>
      <c r="D312" s="1">
        <v>2013.0</v>
      </c>
      <c r="E312" s="1" t="s">
        <v>35</v>
      </c>
      <c r="F312" s="1" t="s">
        <v>38</v>
      </c>
      <c r="G312" s="1" t="s">
        <v>31</v>
      </c>
      <c r="H312" s="1">
        <f t="shared" si="328"/>
        <v>49</v>
      </c>
      <c r="I312" s="1">
        <v>21.0</v>
      </c>
      <c r="J312" s="1">
        <v>26.0</v>
      </c>
      <c r="K312" s="1">
        <v>2.0</v>
      </c>
      <c r="L312" s="1">
        <f t="shared" si="3"/>
        <v>2</v>
      </c>
      <c r="M312" s="1">
        <f t="shared" si="4"/>
        <v>43</v>
      </c>
      <c r="N312" s="1">
        <f t="shared" ref="N312:O312" si="330">SUM(Q312,V312)</f>
        <v>41</v>
      </c>
      <c r="O312" s="1">
        <f t="shared" si="330"/>
        <v>2</v>
      </c>
      <c r="P312" s="1" t="s">
        <v>30</v>
      </c>
      <c r="Q312" s="1">
        <v>22.0</v>
      </c>
      <c r="R312" s="1">
        <v>2.0</v>
      </c>
      <c r="S312" s="1">
        <v>2.0</v>
      </c>
      <c r="T312" s="1">
        <v>0.0</v>
      </c>
      <c r="U312" s="1">
        <v>0.0</v>
      </c>
      <c r="V312" s="1">
        <v>19.0</v>
      </c>
      <c r="W312" s="1">
        <v>0.0</v>
      </c>
      <c r="X312" s="1">
        <v>2.0</v>
      </c>
      <c r="Y312" s="1">
        <v>0.0</v>
      </c>
      <c r="Z312" s="1">
        <v>0.0</v>
      </c>
      <c r="AA312" s="1">
        <v>3.0</v>
      </c>
    </row>
    <row r="313" ht="15.75" customHeight="1">
      <c r="A313" s="1">
        <v>7.0</v>
      </c>
      <c r="B313" s="2">
        <v>41551.0</v>
      </c>
      <c r="C313" s="1">
        <v>40.0</v>
      </c>
      <c r="D313" s="1">
        <v>2013.0</v>
      </c>
      <c r="E313" s="1" t="s">
        <v>35</v>
      </c>
      <c r="F313" s="1" t="s">
        <v>38</v>
      </c>
      <c r="G313" s="1" t="s">
        <v>31</v>
      </c>
      <c r="H313" s="1">
        <f t="shared" si="328"/>
        <v>52</v>
      </c>
      <c r="I313" s="1">
        <v>28.0</v>
      </c>
      <c r="J313" s="1">
        <v>24.0</v>
      </c>
      <c r="K313" s="1">
        <v>0.0</v>
      </c>
      <c r="L313" s="1">
        <f t="shared" si="3"/>
        <v>5</v>
      </c>
      <c r="M313" s="1">
        <f t="shared" si="4"/>
        <v>49</v>
      </c>
      <c r="N313" s="1">
        <f t="shared" ref="N313:O313" si="331">SUM(Q313,V313)</f>
        <v>49</v>
      </c>
      <c r="O313" s="1">
        <f t="shared" si="331"/>
        <v>0</v>
      </c>
      <c r="P313" s="1" t="s">
        <v>30</v>
      </c>
      <c r="Q313" s="1">
        <v>21.0</v>
      </c>
      <c r="R313" s="1">
        <v>0.0</v>
      </c>
      <c r="S313" s="1">
        <v>3.0</v>
      </c>
      <c r="T313" s="1">
        <v>0.0</v>
      </c>
      <c r="U313" s="1">
        <v>0.0</v>
      </c>
      <c r="V313" s="1">
        <v>28.0</v>
      </c>
      <c r="W313" s="1">
        <v>0.0</v>
      </c>
      <c r="X313" s="1">
        <v>0.0</v>
      </c>
      <c r="Y313" s="1">
        <v>0.0</v>
      </c>
      <c r="Z313" s="1">
        <v>2.0</v>
      </c>
      <c r="AA313" s="1">
        <v>3.0</v>
      </c>
    </row>
    <row r="314" ht="15.75" customHeight="1">
      <c r="A314" s="1">
        <v>7.0</v>
      </c>
      <c r="B314" s="2">
        <v>41548.0</v>
      </c>
      <c r="C314" s="1">
        <v>40.0</v>
      </c>
      <c r="D314" s="1">
        <v>2013.0</v>
      </c>
      <c r="E314" s="1" t="s">
        <v>39</v>
      </c>
      <c r="F314" s="1" t="s">
        <v>40</v>
      </c>
      <c r="G314" s="1" t="s">
        <v>29</v>
      </c>
      <c r="H314" s="1">
        <f t="shared" si="328"/>
        <v>15</v>
      </c>
      <c r="I314" s="1">
        <v>3.0</v>
      </c>
      <c r="J314" s="1">
        <v>12.0</v>
      </c>
      <c r="K314" s="1">
        <v>0.0</v>
      </c>
      <c r="L314" s="1">
        <f t="shared" si="3"/>
        <v>3</v>
      </c>
      <c r="M314" s="1">
        <f t="shared" si="4"/>
        <v>12</v>
      </c>
      <c r="N314" s="1">
        <f t="shared" ref="N314:O314" si="332">SUM(Q314,V314)</f>
        <v>11</v>
      </c>
      <c r="O314" s="1">
        <f t="shared" si="332"/>
        <v>0</v>
      </c>
      <c r="P314" s="1" t="s">
        <v>30</v>
      </c>
      <c r="Q314" s="1">
        <v>8.0</v>
      </c>
      <c r="R314" s="1">
        <v>0.0</v>
      </c>
      <c r="S314" s="1">
        <v>3.0</v>
      </c>
      <c r="T314" s="1">
        <v>1.0</v>
      </c>
      <c r="U314" s="1">
        <v>0.0</v>
      </c>
      <c r="V314" s="1">
        <v>3.0</v>
      </c>
      <c r="W314" s="1">
        <v>0.0</v>
      </c>
      <c r="X314" s="1">
        <v>0.0</v>
      </c>
      <c r="Y314" s="1">
        <v>0.0</v>
      </c>
      <c r="Z314" s="1">
        <v>0.0</v>
      </c>
      <c r="AA314" s="1">
        <v>3.0</v>
      </c>
    </row>
    <row r="315" ht="15.75" customHeight="1">
      <c r="A315" s="1">
        <v>7.0</v>
      </c>
      <c r="B315" s="2">
        <v>41549.0</v>
      </c>
      <c r="C315" s="1">
        <v>40.0</v>
      </c>
      <c r="D315" s="1">
        <v>2013.0</v>
      </c>
      <c r="E315" s="1" t="s">
        <v>39</v>
      </c>
      <c r="F315" s="1" t="s">
        <v>40</v>
      </c>
      <c r="G315" s="1" t="s">
        <v>29</v>
      </c>
      <c r="H315" s="1">
        <f t="shared" si="328"/>
        <v>21</v>
      </c>
      <c r="I315" s="1">
        <v>6.0</v>
      </c>
      <c r="J315" s="1">
        <v>15.0</v>
      </c>
      <c r="K315" s="1">
        <v>0.0</v>
      </c>
      <c r="L315" s="1">
        <f t="shared" si="3"/>
        <v>4</v>
      </c>
      <c r="M315" s="1">
        <f t="shared" si="4"/>
        <v>17</v>
      </c>
      <c r="N315" s="1">
        <f t="shared" ref="N315:O315" si="333">SUM(Q315,V315)</f>
        <v>17</v>
      </c>
      <c r="O315" s="1">
        <f t="shared" si="333"/>
        <v>0</v>
      </c>
      <c r="P315" s="1" t="s">
        <v>30</v>
      </c>
      <c r="Q315" s="1">
        <v>11.0</v>
      </c>
      <c r="R315" s="1">
        <v>0.0</v>
      </c>
      <c r="S315" s="1">
        <v>4.0</v>
      </c>
      <c r="T315" s="1">
        <v>0.0</v>
      </c>
      <c r="U315" s="1">
        <v>0.0</v>
      </c>
      <c r="V315" s="1">
        <v>6.0</v>
      </c>
      <c r="W315" s="1">
        <v>0.0</v>
      </c>
      <c r="X315" s="1">
        <v>0.0</v>
      </c>
      <c r="Y315" s="1">
        <v>0.0</v>
      </c>
      <c r="Z315" s="1">
        <v>1.0</v>
      </c>
      <c r="AA315" s="1">
        <v>3.0</v>
      </c>
    </row>
    <row r="316" ht="15.75" customHeight="1">
      <c r="A316" s="1">
        <v>7.0</v>
      </c>
      <c r="B316" s="2">
        <v>41550.0</v>
      </c>
      <c r="C316" s="1">
        <v>40.0</v>
      </c>
      <c r="D316" s="1">
        <v>2013.0</v>
      </c>
      <c r="E316" s="1" t="s">
        <v>39</v>
      </c>
      <c r="F316" s="1" t="s">
        <v>40</v>
      </c>
      <c r="G316" s="1" t="s">
        <v>31</v>
      </c>
      <c r="H316" s="1" t="s">
        <v>30</v>
      </c>
      <c r="I316" s="1" t="s">
        <v>30</v>
      </c>
      <c r="J316" s="1" t="s">
        <v>30</v>
      </c>
      <c r="K316" s="1" t="s">
        <v>30</v>
      </c>
      <c r="L316" s="1">
        <f t="shared" si="3"/>
        <v>0</v>
      </c>
      <c r="M316" s="1">
        <f t="shared" si="4"/>
        <v>0</v>
      </c>
      <c r="N316" s="1">
        <f t="shared" ref="N316:O316" si="334">SUM(Q316,V316)</f>
        <v>0</v>
      </c>
      <c r="O316" s="1">
        <f t="shared" si="334"/>
        <v>0</v>
      </c>
      <c r="P316" s="1" t="s">
        <v>30</v>
      </c>
      <c r="Q316" s="1" t="s">
        <v>30</v>
      </c>
      <c r="R316" s="1" t="s">
        <v>30</v>
      </c>
      <c r="S316" s="1" t="s">
        <v>30</v>
      </c>
      <c r="T316" s="1" t="s">
        <v>30</v>
      </c>
      <c r="U316" s="1" t="s">
        <v>30</v>
      </c>
      <c r="V316" s="1" t="s">
        <v>30</v>
      </c>
      <c r="W316" s="1" t="s">
        <v>30</v>
      </c>
      <c r="X316" s="1" t="s">
        <v>30</v>
      </c>
      <c r="Y316" s="1" t="s">
        <v>30</v>
      </c>
      <c r="Z316" s="1" t="s">
        <v>30</v>
      </c>
      <c r="AA316" s="1">
        <v>3.0</v>
      </c>
    </row>
    <row r="317" ht="15.75" customHeight="1">
      <c r="A317" s="1">
        <v>7.0</v>
      </c>
      <c r="B317" s="2">
        <v>41551.0</v>
      </c>
      <c r="C317" s="1">
        <v>40.0</v>
      </c>
      <c r="D317" s="1">
        <v>2013.0</v>
      </c>
      <c r="E317" s="1" t="s">
        <v>39</v>
      </c>
      <c r="F317" s="1" t="s">
        <v>40</v>
      </c>
      <c r="G317" s="1" t="s">
        <v>31</v>
      </c>
      <c r="H317" s="1">
        <f t="shared" ref="H317:H337" si="336">SUM(I317:K317)</f>
        <v>54</v>
      </c>
      <c r="I317" s="1">
        <v>36.0</v>
      </c>
      <c r="J317" s="1">
        <v>18.0</v>
      </c>
      <c r="K317" s="1">
        <v>0.0</v>
      </c>
      <c r="L317" s="1">
        <f t="shared" si="3"/>
        <v>1</v>
      </c>
      <c r="M317" s="1">
        <f t="shared" si="4"/>
        <v>53</v>
      </c>
      <c r="N317" s="1">
        <f t="shared" ref="N317:O317" si="335">SUM(Q317,V317)</f>
        <v>51</v>
      </c>
      <c r="O317" s="1">
        <f t="shared" si="335"/>
        <v>0</v>
      </c>
      <c r="P317" s="1" t="s">
        <v>30</v>
      </c>
      <c r="Q317" s="1">
        <v>15.0</v>
      </c>
      <c r="R317" s="1">
        <v>0.0</v>
      </c>
      <c r="S317" s="1">
        <v>1.0</v>
      </c>
      <c r="T317" s="1">
        <v>2.0</v>
      </c>
      <c r="U317" s="1">
        <v>0.0</v>
      </c>
      <c r="V317" s="1">
        <v>36.0</v>
      </c>
      <c r="W317" s="1">
        <v>0.0</v>
      </c>
      <c r="X317" s="1">
        <v>0.0</v>
      </c>
      <c r="Y317" s="1">
        <v>0.0</v>
      </c>
      <c r="Z317" s="1">
        <v>4.0</v>
      </c>
      <c r="AA317" s="1">
        <v>3.0</v>
      </c>
    </row>
    <row r="318" ht="15.75" customHeight="1">
      <c r="A318" s="1">
        <v>7.0</v>
      </c>
      <c r="B318" s="2">
        <v>41548.0</v>
      </c>
      <c r="C318" s="1">
        <v>40.0</v>
      </c>
      <c r="D318" s="1">
        <v>2013.0</v>
      </c>
      <c r="E318" s="1" t="s">
        <v>39</v>
      </c>
      <c r="F318" s="1" t="s">
        <v>41</v>
      </c>
      <c r="G318" s="1" t="s">
        <v>29</v>
      </c>
      <c r="H318" s="1">
        <f t="shared" si="336"/>
        <v>130</v>
      </c>
      <c r="I318" s="1">
        <v>57.0</v>
      </c>
      <c r="J318" s="1">
        <v>73.0</v>
      </c>
      <c r="K318" s="1">
        <v>0.0</v>
      </c>
      <c r="L318" s="1">
        <f t="shared" si="3"/>
        <v>5</v>
      </c>
      <c r="M318" s="1">
        <f t="shared" si="4"/>
        <v>124</v>
      </c>
      <c r="N318" s="1">
        <f t="shared" ref="N318:O318" si="337">SUM(Q318,V318)</f>
        <v>123</v>
      </c>
      <c r="O318" s="1">
        <f t="shared" si="337"/>
        <v>0</v>
      </c>
      <c r="P318" s="1" t="s">
        <v>30</v>
      </c>
      <c r="Q318" s="1">
        <v>67.0</v>
      </c>
      <c r="R318" s="1">
        <v>0.0</v>
      </c>
      <c r="S318" s="1">
        <v>5.0</v>
      </c>
      <c r="T318" s="1">
        <v>1.0</v>
      </c>
      <c r="U318" s="1">
        <v>0.0</v>
      </c>
      <c r="V318" s="1">
        <v>56.0</v>
      </c>
      <c r="W318" s="1">
        <v>0.0</v>
      </c>
      <c r="X318" s="1">
        <v>1.0</v>
      </c>
      <c r="Y318" s="1">
        <v>0.0</v>
      </c>
      <c r="Z318" s="1">
        <v>0.0</v>
      </c>
      <c r="AA318" s="1">
        <v>3.0</v>
      </c>
    </row>
    <row r="319" ht="15.75" customHeight="1">
      <c r="A319" s="1">
        <v>7.0</v>
      </c>
      <c r="B319" s="2">
        <v>41549.0</v>
      </c>
      <c r="C319" s="1">
        <v>40.0</v>
      </c>
      <c r="D319" s="1">
        <v>2013.0</v>
      </c>
      <c r="E319" s="1" t="s">
        <v>39</v>
      </c>
      <c r="F319" s="1" t="s">
        <v>41</v>
      </c>
      <c r="G319" s="1" t="s">
        <v>29</v>
      </c>
      <c r="H319" s="1">
        <f t="shared" si="336"/>
        <v>104</v>
      </c>
      <c r="I319" s="1">
        <v>45.0</v>
      </c>
      <c r="J319" s="1">
        <v>59.0</v>
      </c>
      <c r="K319" s="1">
        <v>0.0</v>
      </c>
      <c r="L319" s="1">
        <f t="shared" si="3"/>
        <v>4</v>
      </c>
      <c r="M319" s="1">
        <f t="shared" si="4"/>
        <v>101</v>
      </c>
      <c r="N319" s="1">
        <f t="shared" ref="N319:O319" si="338">SUM(Q319,V319)</f>
        <v>100</v>
      </c>
      <c r="O319" s="1">
        <f t="shared" si="338"/>
        <v>0</v>
      </c>
      <c r="P319" s="1" t="s">
        <v>30</v>
      </c>
      <c r="Q319" s="1">
        <v>55.0</v>
      </c>
      <c r="R319" s="1">
        <v>0.0</v>
      </c>
      <c r="S319" s="1">
        <v>3.0</v>
      </c>
      <c r="T319" s="1">
        <v>1.0</v>
      </c>
      <c r="U319" s="1">
        <v>0.0</v>
      </c>
      <c r="V319" s="1">
        <v>45.0</v>
      </c>
      <c r="W319" s="1">
        <v>0.0</v>
      </c>
      <c r="X319" s="1">
        <v>0.0</v>
      </c>
      <c r="Y319" s="1">
        <v>0.0</v>
      </c>
      <c r="Z319" s="1">
        <v>0.0</v>
      </c>
      <c r="AA319" s="1">
        <v>3.0</v>
      </c>
    </row>
    <row r="320" ht="15.75" customHeight="1">
      <c r="A320" s="1">
        <v>7.0</v>
      </c>
      <c r="B320" s="2">
        <v>41550.0</v>
      </c>
      <c r="C320" s="1">
        <v>40.0</v>
      </c>
      <c r="D320" s="1">
        <v>2013.0</v>
      </c>
      <c r="E320" s="1" t="s">
        <v>39</v>
      </c>
      <c r="F320" s="1" t="s">
        <v>41</v>
      </c>
      <c r="G320" s="1" t="s">
        <v>31</v>
      </c>
      <c r="H320" s="1">
        <f t="shared" si="336"/>
        <v>37</v>
      </c>
      <c r="I320" s="1">
        <v>6.0</v>
      </c>
      <c r="J320" s="1">
        <v>31.0</v>
      </c>
      <c r="K320" s="1">
        <v>0.0</v>
      </c>
      <c r="L320" s="1">
        <f t="shared" si="3"/>
        <v>3</v>
      </c>
      <c r="M320" s="1">
        <f t="shared" si="4"/>
        <v>33</v>
      </c>
      <c r="N320" s="1">
        <f t="shared" ref="N320:O320" si="339">SUM(Q320,V320)</f>
        <v>31</v>
      </c>
      <c r="O320" s="1">
        <f t="shared" si="339"/>
        <v>1</v>
      </c>
      <c r="P320" s="1" t="s">
        <v>30</v>
      </c>
      <c r="Q320" s="1">
        <v>26.0</v>
      </c>
      <c r="R320" s="1">
        <v>1.0</v>
      </c>
      <c r="S320" s="1">
        <v>3.0</v>
      </c>
      <c r="T320" s="1">
        <v>1.0</v>
      </c>
      <c r="U320" s="1">
        <v>0.0</v>
      </c>
      <c r="V320" s="1">
        <v>5.0</v>
      </c>
      <c r="W320" s="1">
        <v>0.0</v>
      </c>
      <c r="X320" s="1">
        <v>1.0</v>
      </c>
      <c r="Y320" s="1">
        <v>0.0</v>
      </c>
      <c r="Z320" s="1">
        <v>0.0</v>
      </c>
      <c r="AA320" s="1">
        <v>3.0</v>
      </c>
    </row>
    <row r="321" ht="15.75" customHeight="1">
      <c r="A321" s="1">
        <v>7.0</v>
      </c>
      <c r="B321" s="2">
        <v>41551.0</v>
      </c>
      <c r="C321" s="1">
        <v>40.0</v>
      </c>
      <c r="D321" s="1">
        <v>2013.0</v>
      </c>
      <c r="E321" s="1" t="s">
        <v>39</v>
      </c>
      <c r="F321" s="1" t="s">
        <v>41</v>
      </c>
      <c r="G321" s="1" t="s">
        <v>31</v>
      </c>
      <c r="H321" s="1">
        <f t="shared" si="336"/>
        <v>22</v>
      </c>
      <c r="I321" s="1">
        <v>5.0</v>
      </c>
      <c r="J321" s="1">
        <v>17.0</v>
      </c>
      <c r="K321" s="1">
        <v>0.0</v>
      </c>
      <c r="L321" s="1">
        <f t="shared" si="3"/>
        <v>9</v>
      </c>
      <c r="M321" s="1">
        <f t="shared" si="4"/>
        <v>14</v>
      </c>
      <c r="N321" s="1">
        <f t="shared" ref="N321:O321" si="340">SUM(Q321,V321)</f>
        <v>14</v>
      </c>
      <c r="O321" s="1">
        <f t="shared" si="340"/>
        <v>0</v>
      </c>
      <c r="P321" s="1" t="s">
        <v>30</v>
      </c>
      <c r="Q321" s="1">
        <v>9.0</v>
      </c>
      <c r="R321" s="1">
        <v>0.0</v>
      </c>
      <c r="S321" s="1">
        <v>8.0</v>
      </c>
      <c r="T321" s="1">
        <v>0.0</v>
      </c>
      <c r="U321" s="1">
        <v>0.0</v>
      </c>
      <c r="V321" s="1">
        <v>5.0</v>
      </c>
      <c r="W321" s="1">
        <v>0.0</v>
      </c>
      <c r="X321" s="1">
        <v>0.0</v>
      </c>
      <c r="Y321" s="1">
        <v>0.0</v>
      </c>
      <c r="Z321" s="1">
        <v>2.0</v>
      </c>
      <c r="AA321" s="1">
        <v>3.0</v>
      </c>
    </row>
    <row r="322" ht="15.75" customHeight="1">
      <c r="A322" s="1">
        <v>7.0</v>
      </c>
      <c r="B322" s="2">
        <v>41548.0</v>
      </c>
      <c r="C322" s="1">
        <v>40.0</v>
      </c>
      <c r="D322" s="1">
        <v>2013.0</v>
      </c>
      <c r="E322" s="1" t="s">
        <v>39</v>
      </c>
      <c r="F322" s="1" t="s">
        <v>42</v>
      </c>
      <c r="G322" s="1" t="s">
        <v>29</v>
      </c>
      <c r="H322" s="1">
        <f t="shared" si="336"/>
        <v>17</v>
      </c>
      <c r="I322" s="1">
        <v>7.0</v>
      </c>
      <c r="J322" s="1">
        <v>10.0</v>
      </c>
      <c r="K322" s="1">
        <v>0.0</v>
      </c>
      <c r="L322" s="1">
        <f t="shared" si="3"/>
        <v>0</v>
      </c>
      <c r="M322" s="1">
        <f t="shared" si="4"/>
        <v>17</v>
      </c>
      <c r="N322" s="1">
        <f t="shared" ref="N322:O322" si="341">SUM(Q322,V322)</f>
        <v>16</v>
      </c>
      <c r="O322" s="1">
        <f t="shared" si="341"/>
        <v>0</v>
      </c>
      <c r="P322" s="1" t="s">
        <v>30</v>
      </c>
      <c r="Q322" s="1">
        <v>9.0</v>
      </c>
      <c r="R322" s="1">
        <v>0.0</v>
      </c>
      <c r="S322" s="1">
        <v>0.0</v>
      </c>
      <c r="T322" s="1">
        <v>1.0</v>
      </c>
      <c r="U322" s="1">
        <v>0.0</v>
      </c>
      <c r="V322" s="1">
        <v>7.0</v>
      </c>
      <c r="W322" s="1">
        <v>0.0</v>
      </c>
      <c r="X322" s="1">
        <v>0.0</v>
      </c>
      <c r="Y322" s="1">
        <v>0.0</v>
      </c>
      <c r="Z322" s="1">
        <v>0.0</v>
      </c>
      <c r="AA322" s="1">
        <v>3.0</v>
      </c>
    </row>
    <row r="323" ht="15.75" customHeight="1">
      <c r="A323" s="1">
        <v>7.0</v>
      </c>
      <c r="B323" s="2">
        <v>41549.0</v>
      </c>
      <c r="C323" s="1">
        <v>40.0</v>
      </c>
      <c r="D323" s="1">
        <v>2013.0</v>
      </c>
      <c r="E323" s="1" t="s">
        <v>39</v>
      </c>
      <c r="F323" s="1" t="s">
        <v>42</v>
      </c>
      <c r="G323" s="1" t="s">
        <v>29</v>
      </c>
      <c r="H323" s="1">
        <f t="shared" si="336"/>
        <v>11</v>
      </c>
      <c r="I323" s="1">
        <v>2.0</v>
      </c>
      <c r="J323" s="1">
        <v>9.0</v>
      </c>
      <c r="K323" s="1">
        <v>0.0</v>
      </c>
      <c r="L323" s="1">
        <f t="shared" si="3"/>
        <v>1</v>
      </c>
      <c r="M323" s="1">
        <f t="shared" si="4"/>
        <v>10</v>
      </c>
      <c r="N323" s="1">
        <f t="shared" ref="N323:O323" si="342">SUM(Q323,V323)</f>
        <v>10</v>
      </c>
      <c r="O323" s="1">
        <f t="shared" si="342"/>
        <v>0</v>
      </c>
      <c r="P323" s="1" t="s">
        <v>30</v>
      </c>
      <c r="Q323" s="1">
        <v>8.0</v>
      </c>
      <c r="R323" s="1">
        <v>0.0</v>
      </c>
      <c r="S323" s="1">
        <v>1.0</v>
      </c>
      <c r="T323" s="1">
        <v>0.0</v>
      </c>
      <c r="U323" s="1">
        <v>0.0</v>
      </c>
      <c r="V323" s="1">
        <v>2.0</v>
      </c>
      <c r="W323" s="1">
        <v>0.0</v>
      </c>
      <c r="X323" s="1">
        <v>0.0</v>
      </c>
      <c r="Y323" s="1">
        <v>0.0</v>
      </c>
      <c r="Z323" s="1">
        <v>0.0</v>
      </c>
      <c r="AA323" s="1">
        <v>3.0</v>
      </c>
    </row>
    <row r="324" ht="15.75" customHeight="1">
      <c r="A324" s="1">
        <v>7.0</v>
      </c>
      <c r="B324" s="2">
        <v>41550.0</v>
      </c>
      <c r="C324" s="1">
        <v>40.0</v>
      </c>
      <c r="D324" s="1">
        <v>2013.0</v>
      </c>
      <c r="E324" s="1" t="s">
        <v>39</v>
      </c>
      <c r="F324" s="1" t="s">
        <v>42</v>
      </c>
      <c r="G324" s="1" t="s">
        <v>31</v>
      </c>
      <c r="H324" s="1">
        <f t="shared" si="336"/>
        <v>74</v>
      </c>
      <c r="I324" s="1">
        <v>33.0</v>
      </c>
      <c r="J324" s="1">
        <v>40.0</v>
      </c>
      <c r="K324" s="1">
        <v>1.0</v>
      </c>
      <c r="L324" s="1">
        <f t="shared" si="3"/>
        <v>10</v>
      </c>
      <c r="M324" s="1">
        <f t="shared" si="4"/>
        <v>62</v>
      </c>
      <c r="N324" s="1">
        <f t="shared" ref="N324:O324" si="343">SUM(Q324,V324)</f>
        <v>62</v>
      </c>
      <c r="O324" s="1">
        <f t="shared" si="343"/>
        <v>0</v>
      </c>
      <c r="P324" s="1" t="s">
        <v>30</v>
      </c>
      <c r="Q324" s="1">
        <v>30.0</v>
      </c>
      <c r="R324" s="1">
        <v>0.0</v>
      </c>
      <c r="S324" s="1">
        <v>10.0</v>
      </c>
      <c r="T324" s="1">
        <v>0.0</v>
      </c>
      <c r="U324" s="1">
        <v>0.0</v>
      </c>
      <c r="V324" s="1">
        <v>32.0</v>
      </c>
      <c r="W324" s="1">
        <v>0.0</v>
      </c>
      <c r="X324" s="1">
        <v>1.0</v>
      </c>
      <c r="Y324" s="1">
        <v>0.0</v>
      </c>
      <c r="Z324" s="1">
        <v>0.0</v>
      </c>
      <c r="AA324" s="1">
        <v>3.0</v>
      </c>
    </row>
    <row r="325" ht="15.75" customHeight="1">
      <c r="A325" s="1">
        <v>7.0</v>
      </c>
      <c r="B325" s="2">
        <v>41551.0</v>
      </c>
      <c r="C325" s="1">
        <v>40.0</v>
      </c>
      <c r="D325" s="1">
        <v>2013.0</v>
      </c>
      <c r="E325" s="1" t="s">
        <v>39</v>
      </c>
      <c r="F325" s="1" t="s">
        <v>42</v>
      </c>
      <c r="G325" s="1" t="s">
        <v>31</v>
      </c>
      <c r="H325" s="1">
        <f t="shared" si="336"/>
        <v>32</v>
      </c>
      <c r="I325" s="1">
        <v>19.0</v>
      </c>
      <c r="J325" s="1">
        <v>13.0</v>
      </c>
      <c r="K325" s="1">
        <v>0.0</v>
      </c>
      <c r="L325" s="1">
        <f t="shared" si="3"/>
        <v>2</v>
      </c>
      <c r="M325" s="1">
        <f t="shared" si="4"/>
        <v>30</v>
      </c>
      <c r="N325" s="1">
        <f t="shared" ref="N325:O325" si="344">SUM(Q325,V325)</f>
        <v>30</v>
      </c>
      <c r="O325" s="1">
        <f t="shared" si="344"/>
        <v>0</v>
      </c>
      <c r="P325" s="1" t="s">
        <v>30</v>
      </c>
      <c r="Q325" s="1">
        <v>12.0</v>
      </c>
      <c r="R325" s="1">
        <v>0.0</v>
      </c>
      <c r="S325" s="1">
        <v>1.0</v>
      </c>
      <c r="T325" s="1">
        <v>0.0</v>
      </c>
      <c r="U325" s="1">
        <v>0.0</v>
      </c>
      <c r="V325" s="1">
        <v>18.0</v>
      </c>
      <c r="W325" s="1">
        <v>0.0</v>
      </c>
      <c r="X325" s="1">
        <v>1.0</v>
      </c>
      <c r="Y325" s="1">
        <v>0.0</v>
      </c>
      <c r="Z325" s="1">
        <v>0.0</v>
      </c>
      <c r="AA325" s="1">
        <v>3.0</v>
      </c>
    </row>
    <row r="326" ht="15.75" customHeight="1">
      <c r="A326" s="1">
        <v>7.0</v>
      </c>
      <c r="B326" s="2">
        <v>41548.0</v>
      </c>
      <c r="C326" s="1">
        <v>40.0</v>
      </c>
      <c r="D326" s="1">
        <v>2013.0</v>
      </c>
      <c r="E326" s="1" t="s">
        <v>43</v>
      </c>
      <c r="F326" s="1" t="s">
        <v>44</v>
      </c>
      <c r="G326" s="1" t="s">
        <v>29</v>
      </c>
      <c r="H326" s="1">
        <f t="shared" si="336"/>
        <v>12</v>
      </c>
      <c r="I326" s="1">
        <v>5.0</v>
      </c>
      <c r="J326" s="1">
        <v>7.0</v>
      </c>
      <c r="K326" s="1">
        <v>0.0</v>
      </c>
      <c r="L326" s="1">
        <f t="shared" si="3"/>
        <v>1</v>
      </c>
      <c r="M326" s="1">
        <f t="shared" si="4"/>
        <v>12</v>
      </c>
      <c r="N326" s="1">
        <f t="shared" ref="N326:O326" si="345">SUM(Q326,V326)</f>
        <v>12</v>
      </c>
      <c r="O326" s="1">
        <f t="shared" si="345"/>
        <v>0</v>
      </c>
      <c r="P326" s="1" t="s">
        <v>30</v>
      </c>
      <c r="Q326" s="1">
        <v>7.0</v>
      </c>
      <c r="R326" s="1">
        <v>0.0</v>
      </c>
      <c r="S326" s="1">
        <v>0.0</v>
      </c>
      <c r="T326" s="1">
        <v>0.0</v>
      </c>
      <c r="U326" s="1">
        <v>0.0</v>
      </c>
      <c r="V326" s="1">
        <v>5.0</v>
      </c>
      <c r="W326" s="1">
        <v>0.0</v>
      </c>
      <c r="X326" s="1">
        <v>0.0</v>
      </c>
      <c r="Y326" s="1">
        <v>0.0</v>
      </c>
      <c r="Z326" s="1">
        <v>0.0</v>
      </c>
      <c r="AA326" s="1">
        <v>3.0</v>
      </c>
    </row>
    <row r="327" ht="15.75" customHeight="1">
      <c r="A327" s="1">
        <v>7.0</v>
      </c>
      <c r="B327" s="2">
        <v>41549.0</v>
      </c>
      <c r="C327" s="1">
        <v>40.0</v>
      </c>
      <c r="D327" s="1">
        <v>2013.0</v>
      </c>
      <c r="E327" s="1" t="s">
        <v>43</v>
      </c>
      <c r="F327" s="1" t="s">
        <v>44</v>
      </c>
      <c r="G327" s="1" t="s">
        <v>29</v>
      </c>
      <c r="H327" s="1">
        <f t="shared" si="336"/>
        <v>28</v>
      </c>
      <c r="I327" s="1">
        <v>18.0</v>
      </c>
      <c r="J327" s="1">
        <v>9.0</v>
      </c>
      <c r="K327" s="1">
        <v>1.0</v>
      </c>
      <c r="L327" s="1">
        <f t="shared" si="3"/>
        <v>0</v>
      </c>
      <c r="M327" s="1">
        <f t="shared" si="4"/>
        <v>27</v>
      </c>
      <c r="N327" s="1">
        <f t="shared" ref="N327:O327" si="346">SUM(Q327,V327)</f>
        <v>27</v>
      </c>
      <c r="O327" s="1">
        <f t="shared" si="346"/>
        <v>0</v>
      </c>
      <c r="P327" s="1" t="s">
        <v>30</v>
      </c>
      <c r="Q327" s="1">
        <v>9.0</v>
      </c>
      <c r="R327" s="1">
        <v>0.0</v>
      </c>
      <c r="S327" s="1">
        <v>0.0</v>
      </c>
      <c r="T327" s="1">
        <v>0.0</v>
      </c>
      <c r="U327" s="1">
        <v>0.0</v>
      </c>
      <c r="V327" s="1">
        <v>18.0</v>
      </c>
      <c r="W327" s="1">
        <v>0.0</v>
      </c>
      <c r="X327" s="1">
        <v>0.0</v>
      </c>
      <c r="Y327" s="1">
        <v>0.0</v>
      </c>
      <c r="Z327" s="1">
        <v>0.0</v>
      </c>
      <c r="AA327" s="1">
        <v>3.0</v>
      </c>
    </row>
    <row r="328" ht="15.75" customHeight="1">
      <c r="A328" s="1">
        <v>7.0</v>
      </c>
      <c r="B328" s="2">
        <v>41550.0</v>
      </c>
      <c r="C328" s="1">
        <v>40.0</v>
      </c>
      <c r="D328" s="1">
        <v>2013.0</v>
      </c>
      <c r="E328" s="1" t="s">
        <v>43</v>
      </c>
      <c r="F328" s="1" t="s">
        <v>44</v>
      </c>
      <c r="G328" s="1" t="s">
        <v>31</v>
      </c>
      <c r="H328" s="1">
        <f t="shared" si="336"/>
        <v>158</v>
      </c>
      <c r="I328" s="1">
        <v>78.0</v>
      </c>
      <c r="J328" s="1">
        <v>80.0</v>
      </c>
      <c r="K328" s="1">
        <v>0.0</v>
      </c>
      <c r="L328" s="1">
        <f t="shared" si="3"/>
        <v>2</v>
      </c>
      <c r="M328" s="1">
        <f t="shared" si="4"/>
        <v>154</v>
      </c>
      <c r="N328" s="1">
        <f t="shared" ref="N328:O328" si="347">SUM(Q328,V328)</f>
        <v>154</v>
      </c>
      <c r="O328" s="1">
        <f t="shared" si="347"/>
        <v>0</v>
      </c>
      <c r="P328" s="1" t="s">
        <v>30</v>
      </c>
      <c r="Q328" s="1">
        <v>78.0</v>
      </c>
      <c r="R328" s="1">
        <v>0.0</v>
      </c>
      <c r="S328" s="1">
        <v>2.0</v>
      </c>
      <c r="T328" s="1">
        <v>0.0</v>
      </c>
      <c r="U328" s="1">
        <v>0.0</v>
      </c>
      <c r="V328" s="1">
        <v>76.0</v>
      </c>
      <c r="W328" s="1">
        <v>0.0</v>
      </c>
      <c r="X328" s="1">
        <v>2.0</v>
      </c>
      <c r="Y328" s="1">
        <v>0.0</v>
      </c>
      <c r="Z328" s="1">
        <v>0.0</v>
      </c>
      <c r="AA328" s="1">
        <v>3.0</v>
      </c>
    </row>
    <row r="329" ht="15.75" customHeight="1">
      <c r="A329" s="1">
        <v>7.0</v>
      </c>
      <c r="B329" s="2">
        <v>41551.0</v>
      </c>
      <c r="C329" s="1">
        <v>40.0</v>
      </c>
      <c r="D329" s="1">
        <v>2013.0</v>
      </c>
      <c r="E329" s="1" t="s">
        <v>43</v>
      </c>
      <c r="F329" s="1" t="s">
        <v>44</v>
      </c>
      <c r="G329" s="1" t="s">
        <v>31</v>
      </c>
      <c r="H329" s="1">
        <f t="shared" si="336"/>
        <v>69</v>
      </c>
      <c r="I329" s="1">
        <v>29.0</v>
      </c>
      <c r="J329" s="1">
        <v>40.0</v>
      </c>
      <c r="K329" s="1">
        <v>0.0</v>
      </c>
      <c r="L329" s="1">
        <f t="shared" si="3"/>
        <v>10</v>
      </c>
      <c r="M329" s="1">
        <f t="shared" si="4"/>
        <v>60</v>
      </c>
      <c r="N329" s="1">
        <f t="shared" ref="N329:O329" si="348">SUM(Q329,V329)</f>
        <v>60</v>
      </c>
      <c r="O329" s="1">
        <f t="shared" si="348"/>
        <v>0</v>
      </c>
      <c r="P329" s="1" t="s">
        <v>30</v>
      </c>
      <c r="Q329" s="1">
        <v>32.0</v>
      </c>
      <c r="R329" s="1">
        <v>0.0</v>
      </c>
      <c r="S329" s="1">
        <v>8.0</v>
      </c>
      <c r="T329" s="1">
        <v>0.0</v>
      </c>
      <c r="U329" s="1">
        <v>0.0</v>
      </c>
      <c r="V329" s="1">
        <v>28.0</v>
      </c>
      <c r="W329" s="1">
        <v>0.0</v>
      </c>
      <c r="X329" s="1">
        <v>1.0</v>
      </c>
      <c r="Y329" s="1">
        <v>0.0</v>
      </c>
      <c r="Z329" s="1">
        <v>10.0</v>
      </c>
      <c r="AA329" s="1">
        <v>3.0</v>
      </c>
    </row>
    <row r="330" ht="15.75" customHeight="1">
      <c r="A330" s="1">
        <v>7.0</v>
      </c>
      <c r="B330" s="2">
        <v>41548.0</v>
      </c>
      <c r="C330" s="1">
        <v>40.0</v>
      </c>
      <c r="D330" s="1">
        <v>2013.0</v>
      </c>
      <c r="E330" s="1" t="s">
        <v>45</v>
      </c>
      <c r="F330" s="1" t="s">
        <v>46</v>
      </c>
      <c r="G330" s="1" t="s">
        <v>29</v>
      </c>
      <c r="H330" s="1">
        <f t="shared" si="336"/>
        <v>62</v>
      </c>
      <c r="I330" s="1">
        <v>34.0</v>
      </c>
      <c r="J330" s="1">
        <v>28.0</v>
      </c>
      <c r="K330" s="1">
        <v>0.0</v>
      </c>
      <c r="L330" s="1">
        <f t="shared" si="3"/>
        <v>2</v>
      </c>
      <c r="M330" s="1">
        <f t="shared" si="4"/>
        <v>61</v>
      </c>
      <c r="N330" s="1">
        <f t="shared" ref="N330:O330" si="349">SUM(Q330,V330)</f>
        <v>60</v>
      </c>
      <c r="O330" s="1">
        <f t="shared" si="349"/>
        <v>0</v>
      </c>
      <c r="P330" s="1" t="s">
        <v>30</v>
      </c>
      <c r="Q330" s="1">
        <v>26.0</v>
      </c>
      <c r="R330" s="1">
        <v>0.0</v>
      </c>
      <c r="S330" s="1">
        <v>1.0</v>
      </c>
      <c r="T330" s="1">
        <v>1.0</v>
      </c>
      <c r="U330" s="1">
        <v>0.0</v>
      </c>
      <c r="V330" s="1">
        <v>34.0</v>
      </c>
      <c r="W330" s="1">
        <v>0.0</v>
      </c>
      <c r="X330" s="1">
        <v>0.0</v>
      </c>
      <c r="Y330" s="1">
        <v>0.0</v>
      </c>
      <c r="Z330" s="1">
        <v>0.0</v>
      </c>
      <c r="AA330" s="1">
        <v>3.0</v>
      </c>
    </row>
    <row r="331" ht="15.75" customHeight="1">
      <c r="A331" s="1">
        <v>7.0</v>
      </c>
      <c r="B331" s="2">
        <v>41549.0</v>
      </c>
      <c r="C331" s="1">
        <v>40.0</v>
      </c>
      <c r="D331" s="1">
        <v>2013.0</v>
      </c>
      <c r="E331" s="1" t="s">
        <v>45</v>
      </c>
      <c r="F331" s="1" t="s">
        <v>46</v>
      </c>
      <c r="G331" s="1" t="s">
        <v>29</v>
      </c>
      <c r="H331" s="1">
        <f t="shared" si="336"/>
        <v>25</v>
      </c>
      <c r="I331" s="1">
        <v>11.0</v>
      </c>
      <c r="J331" s="1">
        <v>14.0</v>
      </c>
      <c r="K331" s="1">
        <v>0.0</v>
      </c>
      <c r="L331" s="1">
        <f t="shared" si="3"/>
        <v>0</v>
      </c>
      <c r="M331" s="1">
        <f t="shared" si="4"/>
        <v>25</v>
      </c>
      <c r="N331" s="1">
        <f t="shared" ref="N331:O331" si="350">SUM(Q331,V331)</f>
        <v>25</v>
      </c>
      <c r="O331" s="1">
        <f t="shared" si="350"/>
        <v>0</v>
      </c>
      <c r="P331" s="1" t="s">
        <v>30</v>
      </c>
      <c r="Q331" s="1">
        <v>14.0</v>
      </c>
      <c r="R331" s="1">
        <v>0.0</v>
      </c>
      <c r="S331" s="1">
        <v>0.0</v>
      </c>
      <c r="T331" s="1">
        <v>0.0</v>
      </c>
      <c r="U331" s="1">
        <v>0.0</v>
      </c>
      <c r="V331" s="1">
        <v>11.0</v>
      </c>
      <c r="W331" s="1">
        <v>0.0</v>
      </c>
      <c r="X331" s="1">
        <v>0.0</v>
      </c>
      <c r="Y331" s="1">
        <v>0.0</v>
      </c>
      <c r="Z331" s="1">
        <v>0.0</v>
      </c>
      <c r="AA331" s="1">
        <v>3.0</v>
      </c>
    </row>
    <row r="332" ht="15.75" customHeight="1">
      <c r="A332" s="1">
        <v>7.0</v>
      </c>
      <c r="B332" s="2">
        <v>41550.0</v>
      </c>
      <c r="C332" s="1">
        <v>40.0</v>
      </c>
      <c r="D332" s="1">
        <v>2013.0</v>
      </c>
      <c r="E332" s="1" t="s">
        <v>45</v>
      </c>
      <c r="F332" s="1" t="s">
        <v>46</v>
      </c>
      <c r="G332" s="1" t="s">
        <v>31</v>
      </c>
      <c r="H332" s="1">
        <f t="shared" si="336"/>
        <v>53</v>
      </c>
      <c r="I332" s="1">
        <v>30.0</v>
      </c>
      <c r="J332" s="1">
        <v>22.0</v>
      </c>
      <c r="K332" s="1">
        <v>1.0</v>
      </c>
      <c r="L332" s="1">
        <f t="shared" si="3"/>
        <v>1</v>
      </c>
      <c r="M332" s="1">
        <f t="shared" si="4"/>
        <v>51</v>
      </c>
      <c r="N332" s="1">
        <f t="shared" ref="N332:O332" si="351">SUM(Q332,V332)</f>
        <v>51</v>
      </c>
      <c r="O332" s="1">
        <f t="shared" si="351"/>
        <v>0</v>
      </c>
      <c r="P332" s="1" t="s">
        <v>30</v>
      </c>
      <c r="Q332" s="1">
        <v>21.0</v>
      </c>
      <c r="R332" s="1">
        <v>0.0</v>
      </c>
      <c r="S332" s="1">
        <v>1.0</v>
      </c>
      <c r="T332" s="1">
        <v>0.0</v>
      </c>
      <c r="U332" s="1">
        <v>0.0</v>
      </c>
      <c r="V332" s="1">
        <v>30.0</v>
      </c>
      <c r="W332" s="1">
        <v>0.0</v>
      </c>
      <c r="X332" s="1">
        <v>0.0</v>
      </c>
      <c r="Y332" s="1">
        <v>0.0</v>
      </c>
      <c r="Z332" s="1">
        <v>0.0</v>
      </c>
      <c r="AA332" s="1">
        <v>3.0</v>
      </c>
    </row>
    <row r="333" ht="15.75" customHeight="1">
      <c r="A333" s="1">
        <v>7.0</v>
      </c>
      <c r="B333" s="2">
        <v>41551.0</v>
      </c>
      <c r="C333" s="1">
        <v>40.0</v>
      </c>
      <c r="D333" s="1">
        <v>2013.0</v>
      </c>
      <c r="E333" s="1" t="s">
        <v>45</v>
      </c>
      <c r="F333" s="1" t="s">
        <v>46</v>
      </c>
      <c r="G333" s="1" t="s">
        <v>31</v>
      </c>
      <c r="H333" s="1">
        <f t="shared" si="336"/>
        <v>44</v>
      </c>
      <c r="I333" s="1">
        <v>24.0</v>
      </c>
      <c r="J333" s="1">
        <v>20.0</v>
      </c>
      <c r="K333" s="1">
        <v>0.0</v>
      </c>
      <c r="L333" s="1">
        <f t="shared" si="3"/>
        <v>1</v>
      </c>
      <c r="M333" s="1">
        <f t="shared" si="4"/>
        <v>43</v>
      </c>
      <c r="N333" s="1">
        <f t="shared" ref="N333:O333" si="352">SUM(Q333,V333)</f>
        <v>42</v>
      </c>
      <c r="O333" s="1">
        <f t="shared" si="352"/>
        <v>0</v>
      </c>
      <c r="P333" s="1" t="s">
        <v>30</v>
      </c>
      <c r="Q333" s="1">
        <v>18.0</v>
      </c>
      <c r="R333" s="1">
        <v>0.0</v>
      </c>
      <c r="S333" s="1">
        <v>1.0</v>
      </c>
      <c r="T333" s="1">
        <v>1.0</v>
      </c>
      <c r="U333" s="1">
        <v>0.0</v>
      </c>
      <c r="V333" s="1">
        <v>24.0</v>
      </c>
      <c r="W333" s="1">
        <v>0.0</v>
      </c>
      <c r="X333" s="1">
        <v>0.0</v>
      </c>
      <c r="Y333" s="1">
        <v>0.0</v>
      </c>
      <c r="Z333" s="1">
        <v>3.0</v>
      </c>
      <c r="AA333" s="1">
        <v>3.0</v>
      </c>
    </row>
    <row r="334" ht="15.75" customHeight="1">
      <c r="A334" s="1">
        <v>7.0</v>
      </c>
      <c r="B334" s="2">
        <v>41548.0</v>
      </c>
      <c r="C334" s="1">
        <v>40.0</v>
      </c>
      <c r="D334" s="1">
        <v>2013.0</v>
      </c>
      <c r="E334" s="1" t="s">
        <v>45</v>
      </c>
      <c r="F334" s="1" t="s">
        <v>48</v>
      </c>
      <c r="G334" s="1" t="s">
        <v>29</v>
      </c>
      <c r="H334" s="1">
        <f t="shared" si="336"/>
        <v>55</v>
      </c>
      <c r="I334" s="1">
        <v>21.0</v>
      </c>
      <c r="J334" s="1">
        <v>34.0</v>
      </c>
      <c r="K334" s="1">
        <v>0.0</v>
      </c>
      <c r="L334" s="1">
        <f t="shared" si="3"/>
        <v>6</v>
      </c>
      <c r="M334" s="1">
        <f t="shared" si="4"/>
        <v>48</v>
      </c>
      <c r="N334" s="1">
        <f t="shared" ref="N334:O334" si="353">SUM(Q334,V334)</f>
        <v>48</v>
      </c>
      <c r="O334" s="1">
        <f t="shared" si="353"/>
        <v>0</v>
      </c>
      <c r="P334" s="1" t="s">
        <v>30</v>
      </c>
      <c r="Q334" s="1">
        <v>28.0</v>
      </c>
      <c r="R334" s="1">
        <v>0.0</v>
      </c>
      <c r="S334" s="1">
        <v>6.0</v>
      </c>
      <c r="T334" s="1">
        <v>0.0</v>
      </c>
      <c r="U334" s="1">
        <v>0.0</v>
      </c>
      <c r="V334" s="1">
        <v>20.0</v>
      </c>
      <c r="W334" s="1">
        <v>0.0</v>
      </c>
      <c r="X334" s="1">
        <v>1.0</v>
      </c>
      <c r="Y334" s="1">
        <v>0.0</v>
      </c>
      <c r="Z334" s="1">
        <v>0.0</v>
      </c>
      <c r="AA334" s="1">
        <v>3.0</v>
      </c>
    </row>
    <row r="335" ht="15.75" customHeight="1">
      <c r="A335" s="1">
        <v>7.0</v>
      </c>
      <c r="B335" s="2">
        <v>41549.0</v>
      </c>
      <c r="C335" s="1">
        <v>40.0</v>
      </c>
      <c r="D335" s="1">
        <v>2013.0</v>
      </c>
      <c r="E335" s="1" t="s">
        <v>45</v>
      </c>
      <c r="F335" s="1" t="s">
        <v>48</v>
      </c>
      <c r="G335" s="1" t="s">
        <v>29</v>
      </c>
      <c r="H335" s="1">
        <f t="shared" si="336"/>
        <v>54</v>
      </c>
      <c r="I335" s="1">
        <v>8.0</v>
      </c>
      <c r="J335" s="1">
        <v>46.0</v>
      </c>
      <c r="K335" s="1">
        <v>0.0</v>
      </c>
      <c r="L335" s="1">
        <f t="shared" si="3"/>
        <v>4</v>
      </c>
      <c r="M335" s="1">
        <f t="shared" si="4"/>
        <v>50</v>
      </c>
      <c r="N335" s="1">
        <f t="shared" ref="N335:O335" si="354">SUM(Q335,V335)</f>
        <v>49</v>
      </c>
      <c r="O335" s="1">
        <f t="shared" si="354"/>
        <v>0</v>
      </c>
      <c r="P335" s="1" t="s">
        <v>47</v>
      </c>
      <c r="Q335" s="1">
        <v>41.0</v>
      </c>
      <c r="R335" s="1">
        <v>0.0</v>
      </c>
      <c r="S335" s="1">
        <v>3.0</v>
      </c>
      <c r="T335" s="1">
        <v>1.0</v>
      </c>
      <c r="U335" s="1">
        <v>1.0</v>
      </c>
      <c r="V335" s="1">
        <v>8.0</v>
      </c>
      <c r="W335" s="1">
        <v>0.0</v>
      </c>
      <c r="X335" s="1">
        <v>0.0</v>
      </c>
      <c r="Y335" s="1">
        <v>0.0</v>
      </c>
      <c r="Z335" s="1">
        <v>0.0</v>
      </c>
      <c r="AA335" s="1">
        <v>3.0</v>
      </c>
    </row>
    <row r="336" ht="15.75" customHeight="1">
      <c r="A336" s="1">
        <v>7.0</v>
      </c>
      <c r="B336" s="2">
        <v>41550.0</v>
      </c>
      <c r="C336" s="1">
        <v>40.0</v>
      </c>
      <c r="D336" s="1">
        <v>2013.0</v>
      </c>
      <c r="E336" s="1" t="s">
        <v>45</v>
      </c>
      <c r="F336" s="1" t="s">
        <v>48</v>
      </c>
      <c r="G336" s="1" t="s">
        <v>31</v>
      </c>
      <c r="H336" s="1">
        <f t="shared" si="336"/>
        <v>111</v>
      </c>
      <c r="I336" s="1">
        <v>63.0</v>
      </c>
      <c r="J336" s="1">
        <v>48.0</v>
      </c>
      <c r="K336" s="1">
        <v>0.0</v>
      </c>
      <c r="L336" s="1">
        <f t="shared" si="3"/>
        <v>9</v>
      </c>
      <c r="M336" s="1">
        <f t="shared" si="4"/>
        <v>101</v>
      </c>
      <c r="N336" s="1">
        <f t="shared" ref="N336:O336" si="355">SUM(Q336,V336)</f>
        <v>101</v>
      </c>
      <c r="O336" s="1">
        <f t="shared" si="355"/>
        <v>0</v>
      </c>
      <c r="P336" s="1" t="s">
        <v>30</v>
      </c>
      <c r="Q336" s="1">
        <v>39.0</v>
      </c>
      <c r="R336" s="1">
        <v>0.0</v>
      </c>
      <c r="S336" s="1">
        <v>9.0</v>
      </c>
      <c r="T336" s="1">
        <v>0.0</v>
      </c>
      <c r="U336" s="1">
        <v>0.0</v>
      </c>
      <c r="V336" s="1">
        <v>62.0</v>
      </c>
      <c r="W336" s="1">
        <v>0.0</v>
      </c>
      <c r="X336" s="1">
        <v>1.0</v>
      </c>
      <c r="Y336" s="1">
        <v>0.0</v>
      </c>
      <c r="Z336" s="1">
        <v>0.0</v>
      </c>
      <c r="AA336" s="1">
        <v>3.0</v>
      </c>
    </row>
    <row r="337" ht="15.75" customHeight="1">
      <c r="A337" s="1">
        <v>7.0</v>
      </c>
      <c r="B337" s="2">
        <v>41551.0</v>
      </c>
      <c r="C337" s="1">
        <v>40.0</v>
      </c>
      <c r="D337" s="1">
        <v>2013.0</v>
      </c>
      <c r="E337" s="1" t="s">
        <v>45</v>
      </c>
      <c r="F337" s="1" t="s">
        <v>48</v>
      </c>
      <c r="G337" s="1" t="s">
        <v>31</v>
      </c>
      <c r="H337" s="1">
        <f t="shared" si="336"/>
        <v>69</v>
      </c>
      <c r="I337" s="1">
        <v>33.0</v>
      </c>
      <c r="J337" s="1">
        <v>36.0</v>
      </c>
      <c r="K337" s="1">
        <v>0.0</v>
      </c>
      <c r="L337" s="1">
        <f t="shared" si="3"/>
        <v>17</v>
      </c>
      <c r="M337" s="1">
        <f t="shared" si="4"/>
        <v>51</v>
      </c>
      <c r="N337" s="1">
        <f t="shared" ref="N337:O337" si="356">SUM(Q337,V337)</f>
        <v>51</v>
      </c>
      <c r="O337" s="1">
        <f t="shared" si="356"/>
        <v>0</v>
      </c>
      <c r="P337" s="1" t="s">
        <v>59</v>
      </c>
      <c r="Q337" s="1">
        <v>19.0</v>
      </c>
      <c r="R337" s="1">
        <v>0.0</v>
      </c>
      <c r="S337" s="1">
        <v>16.0</v>
      </c>
      <c r="T337" s="1">
        <v>0.0</v>
      </c>
      <c r="U337" s="1">
        <v>1.0</v>
      </c>
      <c r="V337" s="1">
        <v>32.0</v>
      </c>
      <c r="W337" s="1">
        <v>0.0</v>
      </c>
      <c r="X337" s="1">
        <v>1.0</v>
      </c>
      <c r="Y337" s="1">
        <v>0.0</v>
      </c>
      <c r="Z337" s="1">
        <v>5.0</v>
      </c>
      <c r="AA337" s="1">
        <v>3.0</v>
      </c>
    </row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71"/>
    <col customWidth="1" min="2" max="5" width="11.57"/>
    <col customWidth="1" min="6" max="9" width="8.71"/>
    <col customWidth="1" min="10" max="10" width="8.86"/>
    <col customWidth="1" min="11" max="11" width="8.71"/>
    <col customWidth="1" min="12" max="12" width="13.29"/>
    <col customWidth="1" min="13" max="13" width="8.71"/>
    <col customWidth="1" min="14" max="14" width="9.86"/>
    <col customWidth="1" min="15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15</v>
      </c>
      <c r="M1" s="1" t="s">
        <v>61</v>
      </c>
      <c r="N1" s="1" t="s">
        <v>16</v>
      </c>
      <c r="O1" s="1" t="s">
        <v>17</v>
      </c>
      <c r="P1" s="1" t="s">
        <v>18</v>
      </c>
      <c r="T1" s="3"/>
    </row>
    <row r="2">
      <c r="A2" s="1">
        <v>1.0</v>
      </c>
      <c r="B2" s="2">
        <v>41773.0</v>
      </c>
      <c r="C2" s="3">
        <f t="shared" ref="C2:C409" si="1">WEEKNUM(B2)</f>
        <v>20</v>
      </c>
      <c r="D2" s="3">
        <v>2014.0</v>
      </c>
      <c r="E2" s="3" t="s">
        <v>27</v>
      </c>
      <c r="F2" s="1" t="s">
        <v>28</v>
      </c>
      <c r="G2" s="1" t="s">
        <v>29</v>
      </c>
      <c r="H2" s="1" t="s">
        <v>30</v>
      </c>
      <c r="I2" s="1" t="s">
        <v>30</v>
      </c>
      <c r="J2" s="3" t="s">
        <v>30</v>
      </c>
      <c r="K2" s="1" t="s">
        <v>30</v>
      </c>
      <c r="L2" s="1" t="s">
        <v>30</v>
      </c>
      <c r="M2" s="1" t="s">
        <v>30</v>
      </c>
      <c r="N2" s="1" t="s">
        <v>30</v>
      </c>
      <c r="O2" s="1" t="s">
        <v>30</v>
      </c>
      <c r="P2" s="1" t="s">
        <v>30</v>
      </c>
      <c r="T2" s="3"/>
    </row>
    <row r="3">
      <c r="A3" s="1">
        <v>1.0</v>
      </c>
      <c r="B3" s="2">
        <v>41773.0</v>
      </c>
      <c r="C3" s="3">
        <f t="shared" si="1"/>
        <v>20</v>
      </c>
      <c r="D3" s="3">
        <v>2014.0</v>
      </c>
      <c r="E3" s="3" t="s">
        <v>27</v>
      </c>
      <c r="F3" s="1" t="s">
        <v>28</v>
      </c>
      <c r="G3" s="1" t="s">
        <v>31</v>
      </c>
      <c r="H3" s="1" t="s">
        <v>30</v>
      </c>
      <c r="I3" s="1" t="s">
        <v>30</v>
      </c>
      <c r="J3" s="3" t="s">
        <v>30</v>
      </c>
      <c r="K3" s="1" t="s">
        <v>30</v>
      </c>
      <c r="L3" s="1" t="s">
        <v>30</v>
      </c>
      <c r="M3" s="1" t="s">
        <v>30</v>
      </c>
      <c r="N3" s="1" t="s">
        <v>30</v>
      </c>
      <c r="O3" s="1" t="s">
        <v>30</v>
      </c>
      <c r="P3" s="1" t="s">
        <v>30</v>
      </c>
      <c r="T3" s="3"/>
    </row>
    <row r="4">
      <c r="A4" s="1">
        <v>1.0</v>
      </c>
      <c r="B4" s="2">
        <v>41773.0</v>
      </c>
      <c r="C4" s="3">
        <f t="shared" si="1"/>
        <v>20</v>
      </c>
      <c r="D4" s="3">
        <v>2014.0</v>
      </c>
      <c r="E4" s="3" t="s">
        <v>27</v>
      </c>
      <c r="F4" s="1" t="s">
        <v>33</v>
      </c>
      <c r="G4" s="1" t="s">
        <v>29</v>
      </c>
      <c r="H4" s="1">
        <v>2.0</v>
      </c>
      <c r="I4" s="1">
        <v>0.0</v>
      </c>
      <c r="J4" s="3">
        <v>2.0</v>
      </c>
      <c r="K4" s="1">
        <v>0.0</v>
      </c>
      <c r="L4" s="1">
        <v>0.0</v>
      </c>
      <c r="M4" s="1">
        <v>0.0</v>
      </c>
      <c r="N4" s="1">
        <v>0.0</v>
      </c>
      <c r="O4" s="1">
        <v>0.0</v>
      </c>
      <c r="P4" s="1">
        <v>2.0</v>
      </c>
      <c r="T4" s="3"/>
    </row>
    <row r="5">
      <c r="A5" s="1">
        <v>1.0</v>
      </c>
      <c r="B5" s="2">
        <v>41773.0</v>
      </c>
      <c r="C5" s="3">
        <f t="shared" si="1"/>
        <v>20</v>
      </c>
      <c r="D5" s="3">
        <v>2014.0</v>
      </c>
      <c r="E5" s="3" t="s">
        <v>27</v>
      </c>
      <c r="F5" s="1" t="s">
        <v>33</v>
      </c>
      <c r="G5" s="1" t="s">
        <v>31</v>
      </c>
      <c r="H5" s="1" t="s">
        <v>30</v>
      </c>
      <c r="I5" s="1" t="s">
        <v>30</v>
      </c>
      <c r="J5" s="3" t="s">
        <v>30</v>
      </c>
      <c r="K5" s="1" t="s">
        <v>30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T5" s="3"/>
    </row>
    <row r="6">
      <c r="A6" s="1">
        <v>1.0</v>
      </c>
      <c r="B6" s="2">
        <v>41773.0</v>
      </c>
      <c r="C6" s="3">
        <f t="shared" si="1"/>
        <v>20</v>
      </c>
      <c r="D6" s="3">
        <v>2014.0</v>
      </c>
      <c r="E6" s="3" t="s">
        <v>27</v>
      </c>
      <c r="F6" s="1" t="s">
        <v>34</v>
      </c>
      <c r="G6" s="1" t="s">
        <v>29</v>
      </c>
      <c r="H6" s="1" t="s">
        <v>30</v>
      </c>
      <c r="I6" s="1" t="s">
        <v>30</v>
      </c>
      <c r="J6" s="3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T6" s="3"/>
    </row>
    <row r="7">
      <c r="A7" s="1">
        <v>1.0</v>
      </c>
      <c r="B7" s="2">
        <v>41773.0</v>
      </c>
      <c r="C7" s="3">
        <f t="shared" si="1"/>
        <v>20</v>
      </c>
      <c r="D7" s="3">
        <v>2014.0</v>
      </c>
      <c r="E7" s="3" t="s">
        <v>27</v>
      </c>
      <c r="F7" s="1" t="s">
        <v>34</v>
      </c>
      <c r="G7" s="1" t="s">
        <v>31</v>
      </c>
      <c r="H7" s="1" t="s">
        <v>30</v>
      </c>
      <c r="I7" s="1" t="s">
        <v>30</v>
      </c>
      <c r="J7" s="3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T7" s="3"/>
    </row>
    <row r="8">
      <c r="A8" s="1">
        <v>1.0</v>
      </c>
      <c r="B8" s="2">
        <v>41773.0</v>
      </c>
      <c r="C8" s="3">
        <f t="shared" si="1"/>
        <v>20</v>
      </c>
      <c r="D8" s="3">
        <v>2014.0</v>
      </c>
      <c r="E8" s="3" t="s">
        <v>62</v>
      </c>
      <c r="F8" s="1" t="s">
        <v>36</v>
      </c>
      <c r="G8" s="1" t="s">
        <v>29</v>
      </c>
      <c r="H8" s="1">
        <v>0.0</v>
      </c>
      <c r="I8" s="1">
        <v>0.0</v>
      </c>
      <c r="J8" s="3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T8" s="3"/>
    </row>
    <row r="9">
      <c r="A9" s="1">
        <v>1.0</v>
      </c>
      <c r="B9" s="2">
        <v>41773.0</v>
      </c>
      <c r="C9" s="3">
        <f t="shared" si="1"/>
        <v>20</v>
      </c>
      <c r="D9" s="3">
        <v>2014.0</v>
      </c>
      <c r="E9" s="3" t="s">
        <v>62</v>
      </c>
      <c r="F9" s="1" t="s">
        <v>36</v>
      </c>
      <c r="G9" s="1" t="s">
        <v>31</v>
      </c>
      <c r="H9" s="1" t="s">
        <v>30</v>
      </c>
      <c r="I9" s="1" t="s">
        <v>30</v>
      </c>
      <c r="J9" s="3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T9" s="3"/>
    </row>
    <row r="10">
      <c r="A10" s="1">
        <v>1.0</v>
      </c>
      <c r="B10" s="2">
        <v>41773.0</v>
      </c>
      <c r="C10" s="3">
        <f t="shared" si="1"/>
        <v>20</v>
      </c>
      <c r="D10" s="3">
        <v>2014.0</v>
      </c>
      <c r="E10" s="3" t="s">
        <v>62</v>
      </c>
      <c r="F10" s="1" t="s">
        <v>37</v>
      </c>
      <c r="G10" s="1" t="s">
        <v>29</v>
      </c>
      <c r="H10" s="1">
        <v>0.0</v>
      </c>
      <c r="I10" s="1">
        <v>0.0</v>
      </c>
      <c r="J10" s="3">
        <v>0.0</v>
      </c>
      <c r="K10" s="1">
        <v>0.0</v>
      </c>
      <c r="L10" s="1">
        <v>0.0</v>
      </c>
      <c r="M10" s="1">
        <v>0.0</v>
      </c>
      <c r="N10" s="1">
        <v>0.0</v>
      </c>
      <c r="O10" s="1">
        <v>0.0</v>
      </c>
      <c r="P10" s="1">
        <v>0.0</v>
      </c>
      <c r="T10" s="3"/>
    </row>
    <row r="11">
      <c r="A11" s="1">
        <v>1.0</v>
      </c>
      <c r="B11" s="2">
        <v>41773.0</v>
      </c>
      <c r="C11" s="3">
        <f t="shared" si="1"/>
        <v>20</v>
      </c>
      <c r="D11" s="3">
        <v>2014.0</v>
      </c>
      <c r="E11" s="3" t="s">
        <v>62</v>
      </c>
      <c r="F11" s="1" t="s">
        <v>37</v>
      </c>
      <c r="G11" s="1" t="s">
        <v>31</v>
      </c>
      <c r="H11" s="1" t="s">
        <v>30</v>
      </c>
      <c r="I11" s="1" t="s">
        <v>30</v>
      </c>
      <c r="J11" s="3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T11" s="3"/>
    </row>
    <row r="12">
      <c r="A12" s="1">
        <v>1.0</v>
      </c>
      <c r="B12" s="2">
        <v>41773.0</v>
      </c>
      <c r="C12" s="3">
        <f t="shared" si="1"/>
        <v>20</v>
      </c>
      <c r="D12" s="3">
        <v>2014.0</v>
      </c>
      <c r="E12" s="3" t="s">
        <v>62</v>
      </c>
      <c r="F12" s="1" t="s">
        <v>38</v>
      </c>
      <c r="G12" s="1" t="s">
        <v>29</v>
      </c>
      <c r="H12" s="1">
        <v>2.0</v>
      </c>
      <c r="I12" s="1">
        <v>0.0</v>
      </c>
      <c r="J12" s="3">
        <v>2.0</v>
      </c>
      <c r="K12" s="1">
        <v>0.0</v>
      </c>
      <c r="L12" s="1">
        <v>0.0</v>
      </c>
      <c r="M12" s="1">
        <v>0.0</v>
      </c>
      <c r="N12" s="1">
        <v>0.0</v>
      </c>
      <c r="O12" s="1">
        <v>0.0</v>
      </c>
      <c r="P12" s="1">
        <v>2.0</v>
      </c>
      <c r="T12" s="3"/>
    </row>
    <row r="13">
      <c r="A13" s="1">
        <v>1.0</v>
      </c>
      <c r="B13" s="2">
        <v>41773.0</v>
      </c>
      <c r="C13" s="3">
        <f t="shared" si="1"/>
        <v>20</v>
      </c>
      <c r="D13" s="3">
        <v>2014.0</v>
      </c>
      <c r="E13" s="3" t="s">
        <v>62</v>
      </c>
      <c r="F13" s="4" t="s">
        <v>38</v>
      </c>
      <c r="G13" s="4" t="s">
        <v>31</v>
      </c>
      <c r="H13" s="4" t="s">
        <v>30</v>
      </c>
      <c r="I13" s="4" t="s">
        <v>30</v>
      </c>
      <c r="J13" s="3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4"/>
      <c r="R13" s="4"/>
      <c r="S13" s="4"/>
      <c r="T13" s="3"/>
    </row>
    <row r="14">
      <c r="A14" s="1">
        <v>1.0</v>
      </c>
      <c r="B14" s="2">
        <v>41773.0</v>
      </c>
      <c r="C14" s="3">
        <f t="shared" si="1"/>
        <v>20</v>
      </c>
      <c r="D14" s="3">
        <v>2014.0</v>
      </c>
      <c r="E14" s="3" t="s">
        <v>43</v>
      </c>
      <c r="F14" s="1" t="s">
        <v>44</v>
      </c>
      <c r="G14" s="1" t="s">
        <v>29</v>
      </c>
      <c r="H14" s="1">
        <v>1.0</v>
      </c>
      <c r="I14" s="1">
        <v>0.0</v>
      </c>
      <c r="J14" s="3">
        <v>1.0</v>
      </c>
      <c r="K14" s="1">
        <v>0.0</v>
      </c>
      <c r="L14" s="1">
        <v>0.0</v>
      </c>
      <c r="M14" s="1">
        <v>0.0</v>
      </c>
      <c r="N14" s="1">
        <v>0.0</v>
      </c>
      <c r="O14" s="1">
        <v>0.0</v>
      </c>
      <c r="P14" s="1">
        <v>1.0</v>
      </c>
      <c r="T14" s="3"/>
    </row>
    <row r="15">
      <c r="A15" s="1">
        <v>1.0</v>
      </c>
      <c r="B15" s="2">
        <v>41773.0</v>
      </c>
      <c r="C15" s="3">
        <f t="shared" si="1"/>
        <v>20</v>
      </c>
      <c r="D15" s="3">
        <v>2014.0</v>
      </c>
      <c r="E15" s="3" t="s">
        <v>43</v>
      </c>
      <c r="F15" s="1" t="s">
        <v>44</v>
      </c>
      <c r="G15" s="1" t="s">
        <v>31</v>
      </c>
      <c r="H15" s="1" t="s">
        <v>30</v>
      </c>
      <c r="I15" s="1" t="s">
        <v>30</v>
      </c>
      <c r="J15" s="3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T15" s="3"/>
    </row>
    <row r="16">
      <c r="A16" s="1">
        <v>1.0</v>
      </c>
      <c r="B16" s="2">
        <v>41773.0</v>
      </c>
      <c r="C16" s="3">
        <f t="shared" si="1"/>
        <v>20</v>
      </c>
      <c r="D16" s="3">
        <v>2014.0</v>
      </c>
      <c r="E16" s="3" t="s">
        <v>39</v>
      </c>
      <c r="F16" s="1" t="s">
        <v>40</v>
      </c>
      <c r="G16" s="1" t="s">
        <v>29</v>
      </c>
      <c r="H16" s="1">
        <v>3.0</v>
      </c>
      <c r="I16" s="1">
        <v>0.0</v>
      </c>
      <c r="J16" s="3">
        <v>3.0</v>
      </c>
      <c r="K16" s="1">
        <v>0.0</v>
      </c>
      <c r="L16" s="1">
        <v>0.0</v>
      </c>
      <c r="M16" s="1">
        <v>0.0</v>
      </c>
      <c r="N16" s="1">
        <v>0.0</v>
      </c>
      <c r="O16" s="1">
        <v>0.0</v>
      </c>
      <c r="P16" s="1">
        <v>3.0</v>
      </c>
      <c r="T16" s="3"/>
    </row>
    <row r="17">
      <c r="A17" s="1">
        <v>1.0</v>
      </c>
      <c r="B17" s="2">
        <v>41773.0</v>
      </c>
      <c r="C17" s="3">
        <f t="shared" si="1"/>
        <v>20</v>
      </c>
      <c r="D17" s="3">
        <v>2014.0</v>
      </c>
      <c r="E17" s="3" t="s">
        <v>39</v>
      </c>
      <c r="F17" s="1" t="s">
        <v>40</v>
      </c>
      <c r="G17" s="1" t="s">
        <v>31</v>
      </c>
      <c r="H17" s="1" t="s">
        <v>30</v>
      </c>
      <c r="I17" s="1" t="s">
        <v>30</v>
      </c>
      <c r="J17" s="3" t="s">
        <v>30</v>
      </c>
      <c r="K17" s="1" t="s">
        <v>30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T17" s="3"/>
    </row>
    <row r="18">
      <c r="A18" s="1">
        <v>1.0</v>
      </c>
      <c r="B18" s="2">
        <v>41773.0</v>
      </c>
      <c r="C18" s="3">
        <f t="shared" si="1"/>
        <v>20</v>
      </c>
      <c r="D18" s="3">
        <v>2014.0</v>
      </c>
      <c r="E18" s="3" t="s">
        <v>39</v>
      </c>
      <c r="F18" s="1" t="s">
        <v>41</v>
      </c>
      <c r="G18" s="1" t="s">
        <v>29</v>
      </c>
      <c r="H18" s="1">
        <v>2.0</v>
      </c>
      <c r="I18" s="1">
        <v>0.0</v>
      </c>
      <c r="J18" s="3">
        <v>2.0</v>
      </c>
      <c r="K18" s="1">
        <v>0.0</v>
      </c>
      <c r="L18" s="1">
        <v>0.0</v>
      </c>
      <c r="M18" s="1">
        <v>0.0</v>
      </c>
      <c r="N18" s="1">
        <v>0.0</v>
      </c>
      <c r="O18" s="1">
        <v>0.0</v>
      </c>
      <c r="P18" s="1">
        <v>2.0</v>
      </c>
      <c r="T18" s="3"/>
    </row>
    <row r="19">
      <c r="A19" s="1">
        <v>1.0</v>
      </c>
      <c r="B19" s="2">
        <v>41773.0</v>
      </c>
      <c r="C19" s="3">
        <f t="shared" si="1"/>
        <v>20</v>
      </c>
      <c r="D19" s="3">
        <v>2014.0</v>
      </c>
      <c r="E19" s="3" t="s">
        <v>39</v>
      </c>
      <c r="F19" s="1" t="s">
        <v>41</v>
      </c>
      <c r="G19" s="1" t="s">
        <v>31</v>
      </c>
      <c r="H19" s="1" t="s">
        <v>30</v>
      </c>
      <c r="I19" s="1" t="s">
        <v>30</v>
      </c>
      <c r="J19" s="3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T19" s="3"/>
    </row>
    <row r="20">
      <c r="A20" s="1">
        <v>1.0</v>
      </c>
      <c r="B20" s="2">
        <v>41773.0</v>
      </c>
      <c r="C20" s="3">
        <f t="shared" si="1"/>
        <v>20</v>
      </c>
      <c r="D20" s="3">
        <v>2014.0</v>
      </c>
      <c r="E20" s="3" t="s">
        <v>39</v>
      </c>
      <c r="F20" s="1" t="s">
        <v>42</v>
      </c>
      <c r="G20" s="1" t="s">
        <v>29</v>
      </c>
      <c r="H20" s="1">
        <v>3.0</v>
      </c>
      <c r="I20" s="1">
        <v>0.0</v>
      </c>
      <c r="J20" s="3">
        <v>3.0</v>
      </c>
      <c r="K20" s="1">
        <v>0.0</v>
      </c>
      <c r="L20" s="1">
        <v>0.0</v>
      </c>
      <c r="M20" s="1">
        <v>0.0</v>
      </c>
      <c r="N20" s="1">
        <v>0.0</v>
      </c>
      <c r="O20" s="1">
        <v>0.0</v>
      </c>
      <c r="P20" s="1">
        <v>3.0</v>
      </c>
      <c r="T20" s="3"/>
    </row>
    <row r="21" ht="15.75" customHeight="1">
      <c r="A21" s="1">
        <v>1.0</v>
      </c>
      <c r="B21" s="2">
        <v>41773.0</v>
      </c>
      <c r="C21" s="3">
        <f t="shared" si="1"/>
        <v>20</v>
      </c>
      <c r="D21" s="3">
        <v>2014.0</v>
      </c>
      <c r="E21" s="3" t="s">
        <v>39</v>
      </c>
      <c r="F21" s="1" t="s">
        <v>42</v>
      </c>
      <c r="G21" s="1" t="s">
        <v>31</v>
      </c>
      <c r="H21" s="1" t="s">
        <v>30</v>
      </c>
      <c r="I21" s="1" t="s">
        <v>30</v>
      </c>
      <c r="J21" s="3" t="s">
        <v>30</v>
      </c>
      <c r="K21" s="1" t="s">
        <v>30</v>
      </c>
      <c r="L21" s="1" t="s">
        <v>30</v>
      </c>
      <c r="M21" s="1" t="s">
        <v>30</v>
      </c>
      <c r="N21" s="1" t="s">
        <v>30</v>
      </c>
      <c r="O21" s="1" t="s">
        <v>30</v>
      </c>
      <c r="P21" s="1" t="s">
        <v>30</v>
      </c>
      <c r="T21" s="3"/>
    </row>
    <row r="22" ht="15.75" customHeight="1">
      <c r="A22" s="1">
        <v>1.0</v>
      </c>
      <c r="B22" s="2">
        <v>41773.0</v>
      </c>
      <c r="C22" s="3">
        <f t="shared" si="1"/>
        <v>20</v>
      </c>
      <c r="D22" s="3">
        <v>2014.0</v>
      </c>
      <c r="E22" s="3" t="s">
        <v>45</v>
      </c>
      <c r="F22" s="1" t="s">
        <v>46</v>
      </c>
      <c r="G22" s="1" t="s">
        <v>29</v>
      </c>
      <c r="H22" s="1">
        <v>3.0</v>
      </c>
      <c r="I22" s="1">
        <v>0.0</v>
      </c>
      <c r="J22" s="3">
        <v>3.0</v>
      </c>
      <c r="K22" s="1">
        <v>0.0</v>
      </c>
      <c r="L22" s="1">
        <v>0.0</v>
      </c>
      <c r="M22" s="1">
        <v>0.0</v>
      </c>
      <c r="N22" s="1">
        <v>0.0</v>
      </c>
      <c r="O22" s="1">
        <v>0.0</v>
      </c>
      <c r="P22" s="1">
        <v>3.0</v>
      </c>
      <c r="T22" s="3"/>
    </row>
    <row r="23" ht="15.75" customHeight="1">
      <c r="A23" s="1">
        <v>1.0</v>
      </c>
      <c r="B23" s="2">
        <v>41773.0</v>
      </c>
      <c r="C23" s="3">
        <f t="shared" si="1"/>
        <v>20</v>
      </c>
      <c r="D23" s="3">
        <v>2014.0</v>
      </c>
      <c r="E23" s="3" t="s">
        <v>45</v>
      </c>
      <c r="F23" s="1" t="s">
        <v>46</v>
      </c>
      <c r="G23" s="1" t="s">
        <v>31</v>
      </c>
      <c r="H23" s="1" t="s">
        <v>30</v>
      </c>
      <c r="I23" s="1" t="s">
        <v>30</v>
      </c>
      <c r="J23" s="3" t="s">
        <v>30</v>
      </c>
      <c r="K23" s="1" t="s">
        <v>30</v>
      </c>
      <c r="L23" s="1" t="s">
        <v>30</v>
      </c>
      <c r="M23" s="1" t="s">
        <v>30</v>
      </c>
      <c r="N23" s="1" t="s">
        <v>30</v>
      </c>
      <c r="O23" s="1" t="s">
        <v>30</v>
      </c>
      <c r="P23" s="1" t="s">
        <v>30</v>
      </c>
      <c r="T23" s="3"/>
    </row>
    <row r="24" ht="15.75" customHeight="1">
      <c r="A24" s="1">
        <v>1.0</v>
      </c>
      <c r="B24" s="2">
        <v>41773.0</v>
      </c>
      <c r="C24" s="3">
        <f t="shared" si="1"/>
        <v>20</v>
      </c>
      <c r="D24" s="3">
        <v>2014.0</v>
      </c>
      <c r="E24" s="3" t="s">
        <v>45</v>
      </c>
      <c r="F24" s="1" t="s">
        <v>48</v>
      </c>
      <c r="G24" s="1" t="s">
        <v>29</v>
      </c>
      <c r="H24" s="1">
        <v>10.0</v>
      </c>
      <c r="I24" s="1">
        <v>0.0</v>
      </c>
      <c r="J24" s="3">
        <v>0.0</v>
      </c>
      <c r="K24" s="1">
        <v>0.0</v>
      </c>
      <c r="L24" s="1">
        <v>0.0</v>
      </c>
      <c r="M24" s="1">
        <v>0.0</v>
      </c>
      <c r="N24" s="1">
        <v>0.0</v>
      </c>
      <c r="O24" s="1">
        <v>0.0</v>
      </c>
      <c r="P24" s="1">
        <v>0.0</v>
      </c>
      <c r="T24" s="3"/>
    </row>
    <row r="25" ht="15.75" customHeight="1">
      <c r="A25" s="1">
        <v>1.0</v>
      </c>
      <c r="B25" s="2">
        <v>41773.0</v>
      </c>
      <c r="C25" s="3">
        <f t="shared" si="1"/>
        <v>20</v>
      </c>
      <c r="D25" s="3">
        <v>2014.0</v>
      </c>
      <c r="E25" s="3" t="s">
        <v>45</v>
      </c>
      <c r="F25" s="1" t="s">
        <v>48</v>
      </c>
      <c r="G25" s="1" t="s">
        <v>31</v>
      </c>
      <c r="H25" s="1" t="s">
        <v>30</v>
      </c>
      <c r="I25" s="1" t="s">
        <v>30</v>
      </c>
      <c r="J25" s="3" t="s">
        <v>30</v>
      </c>
      <c r="K25" s="1" t="s">
        <v>30</v>
      </c>
      <c r="L25" s="1" t="s">
        <v>30</v>
      </c>
      <c r="M25" s="1" t="s">
        <v>30</v>
      </c>
      <c r="N25" s="1" t="s">
        <v>30</v>
      </c>
      <c r="O25" s="1" t="s">
        <v>30</v>
      </c>
      <c r="P25" s="1" t="s">
        <v>30</v>
      </c>
      <c r="T25" s="3"/>
    </row>
    <row r="26" ht="15.75" customHeight="1">
      <c r="A26" s="1">
        <v>2.0</v>
      </c>
      <c r="B26" s="2">
        <v>41794.0</v>
      </c>
      <c r="C26" s="3">
        <f t="shared" si="1"/>
        <v>23</v>
      </c>
      <c r="D26" s="3">
        <v>2014.0</v>
      </c>
      <c r="E26" s="3" t="s">
        <v>27</v>
      </c>
      <c r="F26" s="1" t="s">
        <v>28</v>
      </c>
      <c r="G26" s="1" t="s">
        <v>29</v>
      </c>
      <c r="H26" s="1">
        <v>21.0</v>
      </c>
      <c r="I26" s="1">
        <v>1.0</v>
      </c>
      <c r="J26" s="3">
        <v>20.0</v>
      </c>
      <c r="K26" s="1">
        <v>0.0</v>
      </c>
      <c r="L26" s="1">
        <v>0.0</v>
      </c>
      <c r="M26" s="1">
        <v>0.0</v>
      </c>
      <c r="N26" s="1">
        <v>5.0</v>
      </c>
      <c r="O26" s="1">
        <v>0.0</v>
      </c>
      <c r="P26" s="1">
        <v>15.0</v>
      </c>
      <c r="T26" s="3"/>
    </row>
    <row r="27" ht="15.75" customHeight="1">
      <c r="A27" s="1">
        <v>2.0</v>
      </c>
      <c r="B27" s="2">
        <v>41794.0</v>
      </c>
      <c r="C27" s="3">
        <f t="shared" si="1"/>
        <v>23</v>
      </c>
      <c r="D27" s="3">
        <v>2014.0</v>
      </c>
      <c r="E27" s="3" t="s">
        <v>27</v>
      </c>
      <c r="F27" s="1" t="s">
        <v>28</v>
      </c>
      <c r="G27" s="1" t="s">
        <v>31</v>
      </c>
      <c r="H27" s="1">
        <v>3.0</v>
      </c>
      <c r="I27" s="1">
        <v>0.0</v>
      </c>
      <c r="J27" s="3">
        <v>3.0</v>
      </c>
      <c r="K27" s="1">
        <v>1.0</v>
      </c>
      <c r="L27" s="1">
        <v>0.0</v>
      </c>
      <c r="M27" s="1">
        <v>0.0</v>
      </c>
      <c r="N27" s="1">
        <v>1.0</v>
      </c>
      <c r="O27" s="1">
        <v>0.0</v>
      </c>
      <c r="P27" s="1">
        <v>1.0</v>
      </c>
      <c r="T27" s="3"/>
    </row>
    <row r="28" ht="15.75" customHeight="1">
      <c r="A28" s="1">
        <v>2.0</v>
      </c>
      <c r="B28" s="2">
        <v>41794.0</v>
      </c>
      <c r="C28" s="3">
        <f t="shared" si="1"/>
        <v>23</v>
      </c>
      <c r="D28" s="3">
        <v>2014.0</v>
      </c>
      <c r="E28" s="3" t="s">
        <v>27</v>
      </c>
      <c r="F28" s="1" t="s">
        <v>33</v>
      </c>
      <c r="G28" s="1" t="s">
        <v>29</v>
      </c>
      <c r="H28" s="1">
        <v>4.0</v>
      </c>
      <c r="I28" s="1">
        <v>0.0</v>
      </c>
      <c r="J28" s="3">
        <v>4.0</v>
      </c>
      <c r="K28" s="1">
        <v>0.0</v>
      </c>
      <c r="L28" s="1">
        <v>0.0</v>
      </c>
      <c r="M28" s="1">
        <v>2.0</v>
      </c>
      <c r="N28" s="1">
        <v>1.0</v>
      </c>
      <c r="O28" s="1">
        <v>0.0</v>
      </c>
      <c r="P28" s="1">
        <v>1.0</v>
      </c>
      <c r="T28" s="3"/>
    </row>
    <row r="29" ht="15.75" customHeight="1">
      <c r="A29" s="1">
        <v>2.0</v>
      </c>
      <c r="B29" s="2">
        <v>41794.0</v>
      </c>
      <c r="C29" s="3">
        <f t="shared" si="1"/>
        <v>23</v>
      </c>
      <c r="D29" s="3">
        <v>2014.0</v>
      </c>
      <c r="E29" s="3" t="s">
        <v>27</v>
      </c>
      <c r="F29" s="1" t="s">
        <v>33</v>
      </c>
      <c r="G29" s="1" t="s">
        <v>31</v>
      </c>
      <c r="H29" s="1">
        <v>3.0</v>
      </c>
      <c r="I29" s="1">
        <v>0.0</v>
      </c>
      <c r="J29" s="3">
        <v>3.0</v>
      </c>
      <c r="K29" s="1">
        <v>0.0</v>
      </c>
      <c r="L29" s="1">
        <v>0.0</v>
      </c>
      <c r="M29" s="1">
        <v>0.0</v>
      </c>
      <c r="N29" s="1">
        <v>1.0</v>
      </c>
      <c r="O29" s="1">
        <v>0.0</v>
      </c>
      <c r="P29" s="1">
        <v>2.0</v>
      </c>
      <c r="T29" s="3"/>
    </row>
    <row r="30" ht="15.75" customHeight="1">
      <c r="A30" s="1">
        <v>2.0</v>
      </c>
      <c r="B30" s="2">
        <v>41794.0</v>
      </c>
      <c r="C30" s="3">
        <f t="shared" si="1"/>
        <v>23</v>
      </c>
      <c r="D30" s="3">
        <v>2014.0</v>
      </c>
      <c r="E30" s="3" t="s">
        <v>27</v>
      </c>
      <c r="F30" s="1" t="s">
        <v>34</v>
      </c>
      <c r="G30" s="1" t="s">
        <v>29</v>
      </c>
      <c r="H30" s="1">
        <v>1.0</v>
      </c>
      <c r="I30" s="1">
        <v>0.0</v>
      </c>
      <c r="J30" s="3">
        <v>1.0</v>
      </c>
      <c r="K30" s="1">
        <v>0.0</v>
      </c>
      <c r="L30" s="1">
        <v>0.0</v>
      </c>
      <c r="M30" s="1">
        <v>0.0</v>
      </c>
      <c r="N30" s="1">
        <v>1.0</v>
      </c>
      <c r="O30" s="1">
        <v>0.0</v>
      </c>
      <c r="P30" s="1">
        <v>0.0</v>
      </c>
      <c r="T30" s="3"/>
    </row>
    <row r="31" ht="15.75" customHeight="1">
      <c r="A31" s="1">
        <v>2.0</v>
      </c>
      <c r="B31" s="2">
        <v>41794.0</v>
      </c>
      <c r="C31" s="3">
        <f t="shared" si="1"/>
        <v>23</v>
      </c>
      <c r="D31" s="3">
        <v>2014.0</v>
      </c>
      <c r="E31" s="3" t="s">
        <v>27</v>
      </c>
      <c r="F31" s="1" t="s">
        <v>34</v>
      </c>
      <c r="G31" s="1" t="s">
        <v>31</v>
      </c>
      <c r="H31" s="1">
        <v>5.0</v>
      </c>
      <c r="I31" s="1">
        <v>4.0</v>
      </c>
      <c r="J31" s="3">
        <v>1.0</v>
      </c>
      <c r="K31" s="1">
        <v>0.0</v>
      </c>
      <c r="L31" s="1">
        <v>0.0</v>
      </c>
      <c r="M31" s="1">
        <v>0.0</v>
      </c>
      <c r="N31" s="1">
        <v>1.0</v>
      </c>
      <c r="O31" s="1">
        <v>0.0</v>
      </c>
      <c r="P31" s="1">
        <v>0.0</v>
      </c>
      <c r="T31" s="3"/>
    </row>
    <row r="32" ht="15.75" customHeight="1">
      <c r="A32" s="1">
        <v>2.0</v>
      </c>
      <c r="B32" s="2">
        <v>41794.0</v>
      </c>
      <c r="C32" s="3">
        <f t="shared" si="1"/>
        <v>23</v>
      </c>
      <c r="D32" s="3">
        <v>2014.0</v>
      </c>
      <c r="E32" s="3" t="s">
        <v>62</v>
      </c>
      <c r="F32" s="1" t="s">
        <v>36</v>
      </c>
      <c r="G32" s="1" t="s">
        <v>29</v>
      </c>
      <c r="H32" s="1">
        <v>19.0</v>
      </c>
      <c r="I32" s="1">
        <v>7.0</v>
      </c>
      <c r="J32" s="3">
        <v>12.0</v>
      </c>
      <c r="K32" s="1">
        <v>1.0</v>
      </c>
      <c r="L32" s="1">
        <v>0.0</v>
      </c>
      <c r="M32" s="1">
        <v>0.0</v>
      </c>
      <c r="N32" s="1">
        <v>11.0</v>
      </c>
      <c r="O32" s="1">
        <v>0.0</v>
      </c>
      <c r="P32" s="1">
        <v>0.0</v>
      </c>
      <c r="T32" s="3"/>
    </row>
    <row r="33" ht="15.75" customHeight="1">
      <c r="A33" s="1">
        <v>2.0</v>
      </c>
      <c r="B33" s="2">
        <v>41794.0</v>
      </c>
      <c r="C33" s="3">
        <f t="shared" si="1"/>
        <v>23</v>
      </c>
      <c r="D33" s="3">
        <v>2014.0</v>
      </c>
      <c r="E33" s="3" t="s">
        <v>62</v>
      </c>
      <c r="F33" s="1" t="s">
        <v>36</v>
      </c>
      <c r="G33" s="1" t="s">
        <v>31</v>
      </c>
      <c r="H33" s="1">
        <v>17.0</v>
      </c>
      <c r="I33" s="1">
        <v>4.0</v>
      </c>
      <c r="J33" s="3">
        <v>13.0</v>
      </c>
      <c r="K33" s="1">
        <v>2.0</v>
      </c>
      <c r="L33" s="1">
        <v>0.0</v>
      </c>
      <c r="M33" s="1">
        <v>3.0</v>
      </c>
      <c r="N33" s="1">
        <v>7.0</v>
      </c>
      <c r="O33" s="1">
        <v>0.0</v>
      </c>
      <c r="P33" s="1">
        <v>1.0</v>
      </c>
      <c r="T33" s="3"/>
    </row>
    <row r="34" ht="15.75" customHeight="1">
      <c r="A34" s="1">
        <v>2.0</v>
      </c>
      <c r="B34" s="2">
        <v>41794.0</v>
      </c>
      <c r="C34" s="3">
        <f t="shared" si="1"/>
        <v>23</v>
      </c>
      <c r="D34" s="3">
        <v>2014.0</v>
      </c>
      <c r="E34" s="3" t="s">
        <v>62</v>
      </c>
      <c r="F34" s="1" t="s">
        <v>37</v>
      </c>
      <c r="G34" s="1" t="s">
        <v>29</v>
      </c>
      <c r="H34" s="1">
        <v>11.0</v>
      </c>
      <c r="I34" s="1">
        <v>8.0</v>
      </c>
      <c r="J34" s="3">
        <v>3.0</v>
      </c>
      <c r="K34" s="1">
        <v>2.0</v>
      </c>
      <c r="L34" s="1">
        <v>0.0</v>
      </c>
      <c r="M34" s="1">
        <v>0.0</v>
      </c>
      <c r="N34" s="1">
        <v>1.0</v>
      </c>
      <c r="O34" s="1">
        <v>0.0</v>
      </c>
      <c r="P34" s="1">
        <v>0.0</v>
      </c>
      <c r="T34" s="3"/>
    </row>
    <row r="35" ht="15.75" customHeight="1">
      <c r="A35" s="1">
        <v>2.0</v>
      </c>
      <c r="B35" s="2">
        <v>41794.0</v>
      </c>
      <c r="C35" s="3">
        <f t="shared" si="1"/>
        <v>23</v>
      </c>
      <c r="D35" s="3">
        <v>2014.0</v>
      </c>
      <c r="E35" s="3" t="s">
        <v>62</v>
      </c>
      <c r="F35" s="1" t="s">
        <v>37</v>
      </c>
      <c r="G35" s="1" t="s">
        <v>31</v>
      </c>
      <c r="H35" s="1">
        <v>14.0</v>
      </c>
      <c r="I35" s="1">
        <v>6.0</v>
      </c>
      <c r="J35" s="3">
        <v>8.0</v>
      </c>
      <c r="K35" s="1">
        <v>1.0</v>
      </c>
      <c r="L35" s="1">
        <v>0.0</v>
      </c>
      <c r="M35" s="1">
        <v>3.0</v>
      </c>
      <c r="N35" s="1">
        <v>0.0</v>
      </c>
      <c r="O35" s="1">
        <v>0.0</v>
      </c>
      <c r="P35" s="1">
        <v>4.0</v>
      </c>
      <c r="T35" s="3"/>
    </row>
    <row r="36" ht="15.75" customHeight="1">
      <c r="A36" s="1">
        <v>2.0</v>
      </c>
      <c r="B36" s="2">
        <v>41794.0</v>
      </c>
      <c r="C36" s="3">
        <f t="shared" si="1"/>
        <v>23</v>
      </c>
      <c r="D36" s="3">
        <v>2014.0</v>
      </c>
      <c r="E36" s="3" t="s">
        <v>62</v>
      </c>
      <c r="F36" s="1" t="s">
        <v>38</v>
      </c>
      <c r="G36" s="1" t="s">
        <v>29</v>
      </c>
      <c r="H36" s="1">
        <v>12.0</v>
      </c>
      <c r="I36" s="1">
        <v>9.0</v>
      </c>
      <c r="J36" s="3">
        <v>3.0</v>
      </c>
      <c r="K36" s="1">
        <v>2.0</v>
      </c>
      <c r="L36" s="1">
        <v>0.0</v>
      </c>
      <c r="M36" s="1">
        <v>0.0</v>
      </c>
      <c r="N36" s="1">
        <v>1.0</v>
      </c>
      <c r="O36" s="1">
        <v>0.0</v>
      </c>
      <c r="P36" s="1">
        <v>0.0</v>
      </c>
      <c r="T36" s="3"/>
    </row>
    <row r="37" ht="15.75" customHeight="1">
      <c r="A37" s="1">
        <v>2.0</v>
      </c>
      <c r="B37" s="2">
        <v>41794.0</v>
      </c>
      <c r="C37" s="3">
        <f t="shared" si="1"/>
        <v>23</v>
      </c>
      <c r="D37" s="3">
        <v>2014.0</v>
      </c>
      <c r="E37" s="3" t="s">
        <v>62</v>
      </c>
      <c r="F37" s="1" t="s">
        <v>38</v>
      </c>
      <c r="G37" s="1" t="s">
        <v>31</v>
      </c>
      <c r="H37" s="1">
        <v>41.0</v>
      </c>
      <c r="I37" s="1">
        <v>12.0</v>
      </c>
      <c r="J37" s="3">
        <v>29.0</v>
      </c>
      <c r="K37" s="1">
        <v>5.0</v>
      </c>
      <c r="L37" s="1">
        <v>0.0</v>
      </c>
      <c r="M37" s="1">
        <v>6.0</v>
      </c>
      <c r="N37" s="1">
        <v>18.0</v>
      </c>
      <c r="O37" s="1">
        <v>0.0</v>
      </c>
      <c r="P37" s="1">
        <v>0.0</v>
      </c>
      <c r="T37" s="3"/>
    </row>
    <row r="38" ht="15.75" customHeight="1">
      <c r="A38" s="1">
        <v>2.0</v>
      </c>
      <c r="B38" s="2">
        <v>41794.0</v>
      </c>
      <c r="C38" s="3">
        <f t="shared" si="1"/>
        <v>23</v>
      </c>
      <c r="D38" s="3">
        <v>2014.0</v>
      </c>
      <c r="E38" s="3" t="s">
        <v>43</v>
      </c>
      <c r="F38" s="1" t="s">
        <v>44</v>
      </c>
      <c r="G38" s="1" t="s">
        <v>29</v>
      </c>
      <c r="H38" s="1">
        <v>17.0</v>
      </c>
      <c r="I38" s="1">
        <v>8.0</v>
      </c>
      <c r="J38" s="3">
        <v>9.0</v>
      </c>
      <c r="K38" s="1">
        <v>0.0</v>
      </c>
      <c r="L38" s="1">
        <v>0.0</v>
      </c>
      <c r="M38" s="1">
        <v>0.0</v>
      </c>
      <c r="N38" s="1">
        <v>7.0</v>
      </c>
      <c r="O38" s="1">
        <v>0.0</v>
      </c>
      <c r="P38" s="1">
        <v>2.0</v>
      </c>
      <c r="T38" s="3"/>
    </row>
    <row r="39" ht="15.75" customHeight="1">
      <c r="A39" s="1">
        <v>2.0</v>
      </c>
      <c r="B39" s="2">
        <v>41794.0</v>
      </c>
      <c r="C39" s="3">
        <f t="shared" si="1"/>
        <v>23</v>
      </c>
      <c r="D39" s="3">
        <v>2014.0</v>
      </c>
      <c r="E39" s="3" t="s">
        <v>43</v>
      </c>
      <c r="F39" s="1" t="s">
        <v>44</v>
      </c>
      <c r="G39" s="1" t="s">
        <v>31</v>
      </c>
      <c r="H39" s="1">
        <v>40.0</v>
      </c>
      <c r="I39" s="1">
        <v>20.0</v>
      </c>
      <c r="J39" s="3">
        <v>20.0</v>
      </c>
      <c r="K39" s="1">
        <v>0.0</v>
      </c>
      <c r="L39" s="1">
        <v>0.0</v>
      </c>
      <c r="M39" s="1">
        <v>0.0</v>
      </c>
      <c r="N39" s="1">
        <v>20.0</v>
      </c>
      <c r="O39" s="1">
        <v>0.0</v>
      </c>
      <c r="P39" s="1">
        <v>0.0</v>
      </c>
      <c r="T39" s="3"/>
    </row>
    <row r="40" ht="15.75" customHeight="1">
      <c r="A40" s="1">
        <v>2.0</v>
      </c>
      <c r="B40" s="2">
        <v>41794.0</v>
      </c>
      <c r="C40" s="3">
        <f t="shared" si="1"/>
        <v>23</v>
      </c>
      <c r="D40" s="3">
        <v>2014.0</v>
      </c>
      <c r="E40" s="3" t="s">
        <v>39</v>
      </c>
      <c r="F40" s="1" t="s">
        <v>40</v>
      </c>
      <c r="G40" s="1" t="s">
        <v>29</v>
      </c>
      <c r="H40" s="1">
        <v>9.0</v>
      </c>
      <c r="I40" s="1">
        <v>2.0</v>
      </c>
      <c r="J40" s="3">
        <v>7.0</v>
      </c>
      <c r="K40" s="1">
        <v>1.0</v>
      </c>
      <c r="L40" s="1">
        <v>0.0</v>
      </c>
      <c r="M40" s="1">
        <v>0.0</v>
      </c>
      <c r="N40" s="1">
        <v>4.0</v>
      </c>
      <c r="O40" s="1">
        <v>1.0</v>
      </c>
      <c r="P40" s="1">
        <v>1.0</v>
      </c>
      <c r="T40" s="3"/>
    </row>
    <row r="41" ht="15.75" customHeight="1">
      <c r="A41" s="1">
        <v>2.0</v>
      </c>
      <c r="B41" s="2">
        <v>41794.0</v>
      </c>
      <c r="C41" s="3">
        <f t="shared" si="1"/>
        <v>23</v>
      </c>
      <c r="D41" s="3">
        <v>2014.0</v>
      </c>
      <c r="E41" s="3" t="s">
        <v>39</v>
      </c>
      <c r="F41" s="1" t="s">
        <v>40</v>
      </c>
      <c r="G41" s="1" t="s">
        <v>31</v>
      </c>
      <c r="H41" s="1">
        <v>13.0</v>
      </c>
      <c r="I41" s="1">
        <v>4.0</v>
      </c>
      <c r="J41" s="3">
        <v>9.0</v>
      </c>
      <c r="K41" s="1">
        <v>2.0</v>
      </c>
      <c r="L41" s="1">
        <v>0.0</v>
      </c>
      <c r="M41" s="1">
        <v>2.0</v>
      </c>
      <c r="N41" s="1">
        <v>3.0</v>
      </c>
      <c r="O41" s="1">
        <v>0.0</v>
      </c>
      <c r="P41" s="1">
        <v>2.0</v>
      </c>
      <c r="T41" s="3"/>
    </row>
    <row r="42" ht="15.75" customHeight="1">
      <c r="A42" s="1">
        <v>2.0</v>
      </c>
      <c r="B42" s="2">
        <v>41794.0</v>
      </c>
      <c r="C42" s="3">
        <f t="shared" si="1"/>
        <v>23</v>
      </c>
      <c r="D42" s="3">
        <v>2014.0</v>
      </c>
      <c r="E42" s="3" t="s">
        <v>39</v>
      </c>
      <c r="F42" s="1" t="s">
        <v>41</v>
      </c>
      <c r="G42" s="1" t="s">
        <v>29</v>
      </c>
      <c r="H42" s="1">
        <v>106.0</v>
      </c>
      <c r="I42" s="1">
        <v>57.0</v>
      </c>
      <c r="J42" s="3">
        <v>49.0</v>
      </c>
      <c r="K42" s="1">
        <v>2.0</v>
      </c>
      <c r="L42" s="1">
        <v>0.0</v>
      </c>
      <c r="M42" s="1">
        <v>0.0</v>
      </c>
      <c r="N42" s="1">
        <v>47.0</v>
      </c>
      <c r="O42" s="1">
        <v>0.0</v>
      </c>
      <c r="P42" s="1">
        <v>0.0</v>
      </c>
      <c r="T42" s="3"/>
    </row>
    <row r="43" ht="15.75" customHeight="1">
      <c r="A43" s="1">
        <v>2.0</v>
      </c>
      <c r="B43" s="2">
        <v>41794.0</v>
      </c>
      <c r="C43" s="3">
        <f t="shared" si="1"/>
        <v>23</v>
      </c>
      <c r="D43" s="3">
        <v>2014.0</v>
      </c>
      <c r="E43" s="3" t="s">
        <v>39</v>
      </c>
      <c r="F43" s="1" t="s">
        <v>41</v>
      </c>
      <c r="G43" s="1" t="s">
        <v>31</v>
      </c>
      <c r="H43" s="1">
        <v>67.0</v>
      </c>
      <c r="I43" s="1">
        <v>31.0</v>
      </c>
      <c r="J43" s="3">
        <v>36.0</v>
      </c>
      <c r="K43" s="1">
        <v>3.0</v>
      </c>
      <c r="L43" s="1">
        <v>0.0</v>
      </c>
      <c r="M43" s="1">
        <v>0.0</v>
      </c>
      <c r="N43" s="1">
        <v>27.0</v>
      </c>
      <c r="O43" s="1">
        <v>0.0</v>
      </c>
      <c r="P43" s="1">
        <v>6.0</v>
      </c>
      <c r="T43" s="3"/>
    </row>
    <row r="44" ht="15.75" customHeight="1">
      <c r="A44" s="1">
        <v>2.0</v>
      </c>
      <c r="B44" s="2">
        <v>41794.0</v>
      </c>
      <c r="C44" s="3">
        <f t="shared" si="1"/>
        <v>23</v>
      </c>
      <c r="D44" s="3">
        <v>2014.0</v>
      </c>
      <c r="E44" s="3" t="s">
        <v>39</v>
      </c>
      <c r="F44" s="1" t="s">
        <v>42</v>
      </c>
      <c r="G44" s="1" t="s">
        <v>29</v>
      </c>
      <c r="H44" s="1">
        <v>8.0</v>
      </c>
      <c r="I44" s="1">
        <v>5.0</v>
      </c>
      <c r="J44" s="3">
        <v>3.0</v>
      </c>
      <c r="K44" s="1">
        <v>0.0</v>
      </c>
      <c r="L44" s="1">
        <v>0.0</v>
      </c>
      <c r="M44" s="1">
        <v>0.0</v>
      </c>
      <c r="N44" s="1">
        <v>3.0</v>
      </c>
      <c r="O44" s="1">
        <v>0.0</v>
      </c>
      <c r="P44" s="1">
        <v>0.0</v>
      </c>
      <c r="T44" s="3"/>
    </row>
    <row r="45" ht="15.75" customHeight="1">
      <c r="A45" s="1">
        <v>2.0</v>
      </c>
      <c r="B45" s="2">
        <v>41794.0</v>
      </c>
      <c r="C45" s="3">
        <f t="shared" si="1"/>
        <v>23</v>
      </c>
      <c r="D45" s="3">
        <v>2014.0</v>
      </c>
      <c r="E45" s="3" t="s">
        <v>39</v>
      </c>
      <c r="F45" s="1" t="s">
        <v>42</v>
      </c>
      <c r="G45" s="1" t="s">
        <v>31</v>
      </c>
      <c r="H45" s="1">
        <v>26.0</v>
      </c>
      <c r="I45" s="1">
        <v>7.0</v>
      </c>
      <c r="J45" s="3">
        <v>19.0</v>
      </c>
      <c r="K45" s="1">
        <v>0.0</v>
      </c>
      <c r="L45" s="1">
        <v>0.0</v>
      </c>
      <c r="M45" s="1">
        <v>0.0</v>
      </c>
      <c r="N45" s="1">
        <v>11.0</v>
      </c>
      <c r="O45" s="1">
        <v>0.0</v>
      </c>
      <c r="P45" s="1">
        <v>8.0</v>
      </c>
      <c r="T45" s="3"/>
    </row>
    <row r="46" ht="15.75" customHeight="1">
      <c r="A46" s="1">
        <v>2.0</v>
      </c>
      <c r="B46" s="2">
        <v>41794.0</v>
      </c>
      <c r="C46" s="3">
        <f t="shared" si="1"/>
        <v>23</v>
      </c>
      <c r="D46" s="3">
        <v>2014.0</v>
      </c>
      <c r="E46" s="3" t="s">
        <v>45</v>
      </c>
      <c r="F46" s="1" t="s">
        <v>46</v>
      </c>
      <c r="G46" s="1" t="s">
        <v>29</v>
      </c>
      <c r="H46" s="1">
        <v>11.0</v>
      </c>
      <c r="I46" s="1">
        <v>6.0</v>
      </c>
      <c r="J46" s="3">
        <v>5.0</v>
      </c>
      <c r="K46" s="1">
        <v>0.0</v>
      </c>
      <c r="L46" s="1">
        <v>0.0</v>
      </c>
      <c r="M46" s="1">
        <v>0.0</v>
      </c>
      <c r="N46" s="1">
        <v>4.0</v>
      </c>
      <c r="O46" s="1">
        <v>0.0</v>
      </c>
      <c r="P46" s="1">
        <v>1.0</v>
      </c>
      <c r="T46" s="3"/>
    </row>
    <row r="47" ht="15.75" customHeight="1">
      <c r="A47" s="1">
        <v>2.0</v>
      </c>
      <c r="B47" s="2">
        <v>41794.0</v>
      </c>
      <c r="C47" s="3">
        <f t="shared" si="1"/>
        <v>23</v>
      </c>
      <c r="D47" s="3">
        <v>2014.0</v>
      </c>
      <c r="E47" s="3" t="s">
        <v>45</v>
      </c>
      <c r="F47" s="1" t="s">
        <v>46</v>
      </c>
      <c r="G47" s="1" t="s">
        <v>31</v>
      </c>
      <c r="H47" s="1">
        <v>13.0</v>
      </c>
      <c r="I47" s="1">
        <v>7.0</v>
      </c>
      <c r="J47" s="3">
        <v>6.0</v>
      </c>
      <c r="K47" s="1">
        <v>0.0</v>
      </c>
      <c r="L47" s="1">
        <v>0.0</v>
      </c>
      <c r="M47" s="1">
        <v>0.0</v>
      </c>
      <c r="N47" s="1">
        <v>5.0</v>
      </c>
      <c r="O47" s="1">
        <v>0.0</v>
      </c>
      <c r="P47" s="1">
        <v>1.0</v>
      </c>
      <c r="T47" s="3"/>
    </row>
    <row r="48" ht="15.75" customHeight="1">
      <c r="A48" s="1">
        <v>2.0</v>
      </c>
      <c r="B48" s="2">
        <v>41794.0</v>
      </c>
      <c r="C48" s="3">
        <f t="shared" si="1"/>
        <v>23</v>
      </c>
      <c r="D48" s="3">
        <v>2014.0</v>
      </c>
      <c r="E48" s="3" t="s">
        <v>45</v>
      </c>
      <c r="F48" s="1" t="s">
        <v>48</v>
      </c>
      <c r="G48" s="1" t="s">
        <v>29</v>
      </c>
      <c r="H48" s="1">
        <v>32.0</v>
      </c>
      <c r="I48" s="1">
        <v>14.0</v>
      </c>
      <c r="J48" s="3">
        <v>18.0</v>
      </c>
      <c r="K48" s="1">
        <v>0.0</v>
      </c>
      <c r="L48" s="1">
        <v>0.0</v>
      </c>
      <c r="M48" s="1">
        <v>0.0</v>
      </c>
      <c r="N48" s="1">
        <v>16.0</v>
      </c>
      <c r="O48" s="1">
        <v>0.0</v>
      </c>
      <c r="P48" s="1">
        <v>2.0</v>
      </c>
      <c r="T48" s="3"/>
    </row>
    <row r="49" ht="15.75" customHeight="1">
      <c r="A49" s="1">
        <v>2.0</v>
      </c>
      <c r="B49" s="2">
        <v>41794.0</v>
      </c>
      <c r="C49" s="3">
        <f t="shared" si="1"/>
        <v>23</v>
      </c>
      <c r="D49" s="3">
        <v>2014.0</v>
      </c>
      <c r="E49" s="3" t="s">
        <v>45</v>
      </c>
      <c r="F49" s="1" t="s">
        <v>48</v>
      </c>
      <c r="G49" s="1" t="s">
        <v>31</v>
      </c>
      <c r="H49" s="1">
        <v>13.0</v>
      </c>
      <c r="I49" s="1">
        <v>7.0</v>
      </c>
      <c r="J49" s="3">
        <v>6.0</v>
      </c>
      <c r="K49" s="1">
        <v>0.0</v>
      </c>
      <c r="L49" s="1">
        <v>0.0</v>
      </c>
      <c r="M49" s="1">
        <v>0.0</v>
      </c>
      <c r="N49" s="1">
        <v>6.0</v>
      </c>
      <c r="O49" s="1">
        <v>0.0</v>
      </c>
      <c r="P49" s="1">
        <v>0.0</v>
      </c>
      <c r="T49" s="3"/>
    </row>
    <row r="50" ht="15.75" customHeight="1">
      <c r="A50" s="1">
        <v>2.0</v>
      </c>
      <c r="B50" s="2">
        <v>41795.0</v>
      </c>
      <c r="C50" s="3">
        <f t="shared" si="1"/>
        <v>23</v>
      </c>
      <c r="D50" s="3">
        <v>2014.0</v>
      </c>
      <c r="E50" s="3" t="s">
        <v>27</v>
      </c>
      <c r="F50" s="1" t="s">
        <v>28</v>
      </c>
      <c r="G50" s="1" t="s">
        <v>29</v>
      </c>
      <c r="H50" s="1">
        <v>12.0</v>
      </c>
      <c r="I50" s="1">
        <v>2.0</v>
      </c>
      <c r="J50" s="3">
        <v>10.0</v>
      </c>
      <c r="K50" s="1">
        <v>0.0</v>
      </c>
      <c r="L50" s="1">
        <v>0.0</v>
      </c>
      <c r="M50" s="1">
        <v>0.0</v>
      </c>
      <c r="N50" s="1">
        <v>7.0</v>
      </c>
      <c r="O50" s="1">
        <v>0.0</v>
      </c>
      <c r="P50" s="1">
        <v>3.0</v>
      </c>
      <c r="T50" s="3"/>
    </row>
    <row r="51" ht="15.75" customHeight="1">
      <c r="A51" s="1">
        <v>2.0</v>
      </c>
      <c r="B51" s="2">
        <v>41795.0</v>
      </c>
      <c r="C51" s="3">
        <f t="shared" si="1"/>
        <v>23</v>
      </c>
      <c r="D51" s="3">
        <v>2014.0</v>
      </c>
      <c r="E51" s="3" t="s">
        <v>27</v>
      </c>
      <c r="F51" s="1" t="s">
        <v>28</v>
      </c>
      <c r="G51" s="1" t="s">
        <v>31</v>
      </c>
      <c r="H51" s="1">
        <v>2.0</v>
      </c>
      <c r="I51" s="1">
        <v>1.0</v>
      </c>
      <c r="J51" s="3">
        <v>1.0</v>
      </c>
      <c r="K51" s="1">
        <v>0.0</v>
      </c>
      <c r="L51" s="1">
        <v>0.0</v>
      </c>
      <c r="M51" s="1">
        <v>0.0</v>
      </c>
      <c r="N51" s="1">
        <v>1.0</v>
      </c>
      <c r="O51" s="1">
        <v>0.0</v>
      </c>
      <c r="P51" s="1">
        <v>0.0</v>
      </c>
      <c r="T51" s="3"/>
    </row>
    <row r="52" ht="15.75" customHeight="1">
      <c r="A52" s="1">
        <v>2.0</v>
      </c>
      <c r="B52" s="2">
        <v>41795.0</v>
      </c>
      <c r="C52" s="3">
        <f t="shared" si="1"/>
        <v>23</v>
      </c>
      <c r="D52" s="3">
        <v>2014.0</v>
      </c>
      <c r="E52" s="3" t="s">
        <v>27</v>
      </c>
      <c r="F52" s="1" t="s">
        <v>33</v>
      </c>
      <c r="G52" s="1" t="s">
        <v>29</v>
      </c>
      <c r="H52" s="1">
        <v>16.0</v>
      </c>
      <c r="I52" s="1">
        <v>0.0</v>
      </c>
      <c r="J52" s="3">
        <v>16.0</v>
      </c>
      <c r="K52" s="1">
        <v>0.0</v>
      </c>
      <c r="L52" s="1">
        <v>0.0</v>
      </c>
      <c r="M52" s="1">
        <v>0.0</v>
      </c>
      <c r="N52" s="1">
        <v>3.0</v>
      </c>
      <c r="O52" s="1">
        <v>0.0</v>
      </c>
      <c r="P52" s="1">
        <v>13.0</v>
      </c>
      <c r="T52" s="3"/>
    </row>
    <row r="53" ht="15.75" customHeight="1">
      <c r="A53" s="1">
        <v>2.0</v>
      </c>
      <c r="B53" s="2">
        <v>41795.0</v>
      </c>
      <c r="C53" s="3">
        <f t="shared" si="1"/>
        <v>23</v>
      </c>
      <c r="D53" s="3">
        <v>2014.0</v>
      </c>
      <c r="E53" s="3" t="s">
        <v>27</v>
      </c>
      <c r="F53" s="1" t="s">
        <v>33</v>
      </c>
      <c r="G53" s="1" t="s">
        <v>31</v>
      </c>
      <c r="H53" s="1">
        <v>12.0</v>
      </c>
      <c r="I53" s="1">
        <v>2.0</v>
      </c>
      <c r="J53" s="3">
        <v>10.0</v>
      </c>
      <c r="K53" s="1">
        <v>0.0</v>
      </c>
      <c r="L53" s="1">
        <v>0.0</v>
      </c>
      <c r="M53" s="1">
        <v>0.0</v>
      </c>
      <c r="N53" s="1">
        <v>7.0</v>
      </c>
      <c r="O53" s="1">
        <v>0.0</v>
      </c>
      <c r="P53" s="1">
        <v>3.0</v>
      </c>
      <c r="T53" s="3"/>
    </row>
    <row r="54" ht="15.75" customHeight="1">
      <c r="A54" s="1">
        <v>2.0</v>
      </c>
      <c r="B54" s="2">
        <v>41795.0</v>
      </c>
      <c r="C54" s="3">
        <f t="shared" si="1"/>
        <v>23</v>
      </c>
      <c r="D54" s="3">
        <v>2014.0</v>
      </c>
      <c r="E54" s="3" t="s">
        <v>27</v>
      </c>
      <c r="F54" s="1" t="s">
        <v>34</v>
      </c>
      <c r="G54" s="1" t="s">
        <v>29</v>
      </c>
      <c r="H54" s="1">
        <v>8.0</v>
      </c>
      <c r="I54" s="1">
        <v>3.0</v>
      </c>
      <c r="J54" s="3">
        <v>5.0</v>
      </c>
      <c r="K54" s="1">
        <v>0.0</v>
      </c>
      <c r="L54" s="1">
        <v>0.0</v>
      </c>
      <c r="M54" s="1">
        <v>0.0</v>
      </c>
      <c r="N54" s="1">
        <v>1.0</v>
      </c>
      <c r="O54" s="1">
        <v>0.0</v>
      </c>
      <c r="P54" s="1">
        <v>4.0</v>
      </c>
      <c r="T54" s="3"/>
    </row>
    <row r="55" ht="15.75" customHeight="1">
      <c r="A55" s="1">
        <v>2.0</v>
      </c>
      <c r="B55" s="2">
        <v>41795.0</v>
      </c>
      <c r="C55" s="3">
        <f t="shared" si="1"/>
        <v>23</v>
      </c>
      <c r="D55" s="3">
        <v>2014.0</v>
      </c>
      <c r="E55" s="3" t="s">
        <v>27</v>
      </c>
      <c r="F55" s="1" t="s">
        <v>34</v>
      </c>
      <c r="G55" s="1" t="s">
        <v>31</v>
      </c>
      <c r="H55" s="1">
        <v>7.0</v>
      </c>
      <c r="I55" s="1">
        <v>0.0</v>
      </c>
      <c r="J55" s="3">
        <v>7.0</v>
      </c>
      <c r="K55" s="1">
        <v>0.0</v>
      </c>
      <c r="L55" s="1">
        <v>0.0</v>
      </c>
      <c r="M55" s="1">
        <v>0.0</v>
      </c>
      <c r="N55" s="1">
        <v>4.0</v>
      </c>
      <c r="O55" s="1">
        <v>0.0</v>
      </c>
      <c r="P55" s="1">
        <v>3.0</v>
      </c>
      <c r="T55" s="3"/>
    </row>
    <row r="56" ht="15.75" customHeight="1">
      <c r="A56" s="1">
        <v>2.0</v>
      </c>
      <c r="B56" s="2">
        <v>41795.0</v>
      </c>
      <c r="C56" s="3">
        <f t="shared" si="1"/>
        <v>23</v>
      </c>
      <c r="D56" s="3">
        <v>2014.0</v>
      </c>
      <c r="E56" s="3" t="s">
        <v>62</v>
      </c>
      <c r="F56" s="1" t="s">
        <v>36</v>
      </c>
      <c r="G56" s="1" t="s">
        <v>29</v>
      </c>
      <c r="H56" s="1">
        <v>18.0</v>
      </c>
      <c r="I56" s="1">
        <v>3.0</v>
      </c>
      <c r="J56" s="3">
        <v>15.0</v>
      </c>
      <c r="K56" s="1">
        <v>5.0</v>
      </c>
      <c r="L56" s="1">
        <v>0.0</v>
      </c>
      <c r="M56" s="1">
        <v>0.0</v>
      </c>
      <c r="N56" s="1">
        <v>9.0</v>
      </c>
      <c r="O56" s="1">
        <v>0.0</v>
      </c>
      <c r="P56" s="1">
        <v>1.0</v>
      </c>
      <c r="T56" s="3"/>
    </row>
    <row r="57" ht="15.75" customHeight="1">
      <c r="A57" s="1">
        <v>2.0</v>
      </c>
      <c r="B57" s="2">
        <v>41795.0</v>
      </c>
      <c r="C57" s="3">
        <f t="shared" si="1"/>
        <v>23</v>
      </c>
      <c r="D57" s="3">
        <v>2014.0</v>
      </c>
      <c r="E57" s="3" t="s">
        <v>62</v>
      </c>
      <c r="F57" s="1" t="s">
        <v>36</v>
      </c>
      <c r="G57" s="1" t="s">
        <v>31</v>
      </c>
      <c r="H57" s="1">
        <v>31.0</v>
      </c>
      <c r="I57" s="1">
        <v>2.0</v>
      </c>
      <c r="J57" s="3">
        <v>29.0</v>
      </c>
      <c r="K57" s="1">
        <v>17.0</v>
      </c>
      <c r="L57" s="1">
        <v>0.0</v>
      </c>
      <c r="M57" s="1">
        <v>1.0</v>
      </c>
      <c r="N57" s="1">
        <v>4.0</v>
      </c>
      <c r="O57" s="1">
        <v>0.0</v>
      </c>
      <c r="P57" s="1">
        <v>7.0</v>
      </c>
      <c r="T57" s="3"/>
    </row>
    <row r="58" ht="15.75" customHeight="1">
      <c r="A58" s="1">
        <v>2.0</v>
      </c>
      <c r="B58" s="2">
        <v>41795.0</v>
      </c>
      <c r="C58" s="3">
        <f t="shared" si="1"/>
        <v>23</v>
      </c>
      <c r="D58" s="3">
        <v>2014.0</v>
      </c>
      <c r="E58" s="3" t="s">
        <v>62</v>
      </c>
      <c r="F58" s="1" t="s">
        <v>37</v>
      </c>
      <c r="G58" s="1" t="s">
        <v>29</v>
      </c>
      <c r="H58" s="1" t="s">
        <v>30</v>
      </c>
      <c r="I58" s="1" t="s">
        <v>30</v>
      </c>
      <c r="J58" s="3" t="s">
        <v>30</v>
      </c>
      <c r="K58" s="1" t="s">
        <v>30</v>
      </c>
      <c r="L58" s="1" t="s">
        <v>30</v>
      </c>
      <c r="M58" s="1" t="s">
        <v>30</v>
      </c>
      <c r="N58" s="1" t="s">
        <v>30</v>
      </c>
      <c r="O58" s="1" t="s">
        <v>30</v>
      </c>
      <c r="P58" s="1" t="s">
        <v>30</v>
      </c>
      <c r="T58" s="3"/>
    </row>
    <row r="59" ht="15.75" customHeight="1">
      <c r="A59" s="1">
        <v>2.0</v>
      </c>
      <c r="B59" s="2">
        <v>41795.0</v>
      </c>
      <c r="C59" s="3">
        <f t="shared" si="1"/>
        <v>23</v>
      </c>
      <c r="D59" s="3">
        <v>2014.0</v>
      </c>
      <c r="E59" s="3" t="s">
        <v>62</v>
      </c>
      <c r="F59" s="1" t="s">
        <v>37</v>
      </c>
      <c r="G59" s="1" t="s">
        <v>31</v>
      </c>
      <c r="H59" s="1" t="s">
        <v>30</v>
      </c>
      <c r="I59" s="1" t="s">
        <v>30</v>
      </c>
      <c r="J59" s="3" t="s">
        <v>30</v>
      </c>
      <c r="K59" s="1" t="s">
        <v>30</v>
      </c>
      <c r="L59" s="1" t="s">
        <v>30</v>
      </c>
      <c r="M59" s="1" t="s">
        <v>30</v>
      </c>
      <c r="N59" s="1" t="s">
        <v>30</v>
      </c>
      <c r="O59" s="1" t="s">
        <v>30</v>
      </c>
      <c r="P59" s="1" t="s">
        <v>30</v>
      </c>
      <c r="T59" s="3"/>
    </row>
    <row r="60" ht="15.75" customHeight="1">
      <c r="A60" s="1">
        <v>2.0</v>
      </c>
      <c r="B60" s="2">
        <v>41795.0</v>
      </c>
      <c r="C60" s="3">
        <f t="shared" si="1"/>
        <v>23</v>
      </c>
      <c r="D60" s="3">
        <v>2014.0</v>
      </c>
      <c r="E60" s="3" t="s">
        <v>62</v>
      </c>
      <c r="F60" s="1" t="s">
        <v>38</v>
      </c>
      <c r="G60" s="1" t="s">
        <v>29</v>
      </c>
      <c r="H60" s="1">
        <v>20.0</v>
      </c>
      <c r="I60" s="1">
        <v>4.0</v>
      </c>
      <c r="J60" s="3">
        <v>16.0</v>
      </c>
      <c r="K60" s="1">
        <v>0.0</v>
      </c>
      <c r="L60" s="1">
        <v>0.0</v>
      </c>
      <c r="M60" s="1">
        <v>0.0</v>
      </c>
      <c r="N60" s="1">
        <v>6.0</v>
      </c>
      <c r="O60" s="1">
        <v>1.0</v>
      </c>
      <c r="P60" s="1">
        <v>9.0</v>
      </c>
      <c r="T60" s="3"/>
    </row>
    <row r="61" ht="15.75" customHeight="1">
      <c r="A61" s="1">
        <v>2.0</v>
      </c>
      <c r="B61" s="2">
        <v>41795.0</v>
      </c>
      <c r="C61" s="3">
        <f t="shared" si="1"/>
        <v>23</v>
      </c>
      <c r="D61" s="3">
        <v>2014.0</v>
      </c>
      <c r="E61" s="3" t="s">
        <v>62</v>
      </c>
      <c r="F61" s="1" t="s">
        <v>38</v>
      </c>
      <c r="G61" s="1" t="s">
        <v>31</v>
      </c>
      <c r="H61" s="1">
        <v>40.0</v>
      </c>
      <c r="I61" s="1">
        <v>15.0</v>
      </c>
      <c r="J61" s="3">
        <v>25.0</v>
      </c>
      <c r="K61" s="1">
        <v>5.0</v>
      </c>
      <c r="L61" s="1">
        <v>0.0</v>
      </c>
      <c r="M61" s="1">
        <v>0.0</v>
      </c>
      <c r="N61" s="1">
        <v>16.0</v>
      </c>
      <c r="O61" s="1">
        <v>1.0</v>
      </c>
      <c r="P61" s="1">
        <v>3.0</v>
      </c>
      <c r="T61" s="3"/>
    </row>
    <row r="62" ht="15.75" customHeight="1">
      <c r="A62" s="1">
        <v>2.0</v>
      </c>
      <c r="B62" s="2">
        <v>41795.0</v>
      </c>
      <c r="C62" s="3">
        <f t="shared" si="1"/>
        <v>23</v>
      </c>
      <c r="D62" s="3">
        <v>2014.0</v>
      </c>
      <c r="E62" s="3" t="s">
        <v>43</v>
      </c>
      <c r="F62" s="1" t="s">
        <v>44</v>
      </c>
      <c r="G62" s="1" t="s">
        <v>29</v>
      </c>
      <c r="H62" s="1">
        <v>12.0</v>
      </c>
      <c r="I62" s="1">
        <v>9.0</v>
      </c>
      <c r="J62" s="3">
        <v>3.0</v>
      </c>
      <c r="K62" s="1">
        <v>0.0</v>
      </c>
      <c r="L62" s="1">
        <v>0.0</v>
      </c>
      <c r="M62" s="1">
        <v>0.0</v>
      </c>
      <c r="N62" s="1">
        <v>3.0</v>
      </c>
      <c r="O62" s="1">
        <v>0.0</v>
      </c>
      <c r="P62" s="1">
        <v>0.0</v>
      </c>
      <c r="T62" s="3"/>
    </row>
    <row r="63" ht="15.75" customHeight="1">
      <c r="A63" s="1">
        <v>2.0</v>
      </c>
      <c r="B63" s="2">
        <v>41795.0</v>
      </c>
      <c r="C63" s="3">
        <f t="shared" si="1"/>
        <v>23</v>
      </c>
      <c r="D63" s="3">
        <v>2014.0</v>
      </c>
      <c r="E63" s="3" t="s">
        <v>43</v>
      </c>
      <c r="F63" s="1" t="s">
        <v>44</v>
      </c>
      <c r="G63" s="1" t="s">
        <v>31</v>
      </c>
      <c r="H63" s="1">
        <v>43.0</v>
      </c>
      <c r="I63" s="1">
        <v>22.0</v>
      </c>
      <c r="J63" s="3">
        <v>21.0</v>
      </c>
      <c r="K63" s="1">
        <v>3.0</v>
      </c>
      <c r="L63" s="1">
        <v>1.0</v>
      </c>
      <c r="M63" s="1">
        <v>0.0</v>
      </c>
      <c r="N63" s="1">
        <v>15.0</v>
      </c>
      <c r="O63" s="1">
        <v>0.0</v>
      </c>
      <c r="P63" s="1">
        <v>2.0</v>
      </c>
      <c r="T63" s="3"/>
    </row>
    <row r="64" ht="15.75" customHeight="1">
      <c r="A64" s="1">
        <v>2.0</v>
      </c>
      <c r="B64" s="2">
        <v>41795.0</v>
      </c>
      <c r="C64" s="3">
        <f t="shared" si="1"/>
        <v>23</v>
      </c>
      <c r="D64" s="3">
        <v>2014.0</v>
      </c>
      <c r="E64" s="3" t="s">
        <v>39</v>
      </c>
      <c r="F64" s="1" t="s">
        <v>40</v>
      </c>
      <c r="G64" s="1" t="s">
        <v>29</v>
      </c>
      <c r="H64" s="1">
        <v>23.0</v>
      </c>
      <c r="I64" s="1">
        <v>4.0</v>
      </c>
      <c r="J64" s="3">
        <v>19.0</v>
      </c>
      <c r="K64" s="1">
        <v>3.0</v>
      </c>
      <c r="L64" s="1">
        <v>0.0</v>
      </c>
      <c r="M64" s="1">
        <v>0.0</v>
      </c>
      <c r="N64" s="1">
        <v>9.0</v>
      </c>
      <c r="O64" s="1">
        <v>3.0</v>
      </c>
      <c r="P64" s="1">
        <v>4.0</v>
      </c>
      <c r="T64" s="3"/>
    </row>
    <row r="65" ht="15.75" customHeight="1">
      <c r="A65" s="1">
        <v>2.0</v>
      </c>
      <c r="B65" s="2">
        <v>41795.0</v>
      </c>
      <c r="C65" s="3">
        <f t="shared" si="1"/>
        <v>23</v>
      </c>
      <c r="D65" s="3">
        <v>2014.0</v>
      </c>
      <c r="E65" s="3" t="s">
        <v>39</v>
      </c>
      <c r="F65" s="1" t="s">
        <v>40</v>
      </c>
      <c r="G65" s="1" t="s">
        <v>31</v>
      </c>
      <c r="H65" s="1">
        <v>41.0</v>
      </c>
      <c r="I65" s="1">
        <v>9.0</v>
      </c>
      <c r="J65" s="3">
        <v>32.0</v>
      </c>
      <c r="K65" s="1">
        <v>4.0</v>
      </c>
      <c r="L65" s="1">
        <v>0.0</v>
      </c>
      <c r="M65" s="1">
        <v>0.0</v>
      </c>
      <c r="N65" s="1">
        <v>20.0</v>
      </c>
      <c r="O65" s="1">
        <v>0.0</v>
      </c>
      <c r="P65" s="1">
        <v>8.0</v>
      </c>
      <c r="T65" s="3"/>
    </row>
    <row r="66" ht="15.75" customHeight="1">
      <c r="A66" s="1">
        <v>2.0</v>
      </c>
      <c r="B66" s="2">
        <v>41795.0</v>
      </c>
      <c r="C66" s="3">
        <f t="shared" si="1"/>
        <v>23</v>
      </c>
      <c r="D66" s="3">
        <v>2014.0</v>
      </c>
      <c r="E66" s="3" t="s">
        <v>39</v>
      </c>
      <c r="F66" s="1" t="s">
        <v>41</v>
      </c>
      <c r="G66" s="1" t="s">
        <v>29</v>
      </c>
      <c r="H66" s="1">
        <v>121.0</v>
      </c>
      <c r="I66" s="1">
        <v>52.0</v>
      </c>
      <c r="J66" s="3">
        <v>69.0</v>
      </c>
      <c r="K66" s="1">
        <v>1.0</v>
      </c>
      <c r="L66" s="1">
        <v>0.0</v>
      </c>
      <c r="M66" s="1">
        <v>0.0</v>
      </c>
      <c r="N66" s="1">
        <v>66.0</v>
      </c>
      <c r="O66" s="1">
        <v>0.0</v>
      </c>
      <c r="P66" s="1">
        <v>2.0</v>
      </c>
      <c r="T66" s="3"/>
    </row>
    <row r="67" ht="15.75" customHeight="1">
      <c r="A67" s="1">
        <v>2.0</v>
      </c>
      <c r="B67" s="2">
        <v>41795.0</v>
      </c>
      <c r="C67" s="3">
        <f t="shared" si="1"/>
        <v>23</v>
      </c>
      <c r="D67" s="3">
        <v>2014.0</v>
      </c>
      <c r="E67" s="3" t="s">
        <v>39</v>
      </c>
      <c r="F67" s="1" t="s">
        <v>41</v>
      </c>
      <c r="G67" s="1" t="s">
        <v>31</v>
      </c>
      <c r="H67" s="1">
        <v>94.0</v>
      </c>
      <c r="I67" s="1">
        <v>35.0</v>
      </c>
      <c r="J67" s="3">
        <v>59.0</v>
      </c>
      <c r="K67" s="1">
        <v>0.0</v>
      </c>
      <c r="L67" s="1">
        <v>0.0</v>
      </c>
      <c r="M67" s="1">
        <v>0.0</v>
      </c>
      <c r="N67" s="1">
        <v>33.0</v>
      </c>
      <c r="O67" s="1">
        <v>0.0</v>
      </c>
      <c r="P67" s="1">
        <v>26.0</v>
      </c>
      <c r="T67" s="3"/>
    </row>
    <row r="68" ht="15.75" customHeight="1">
      <c r="A68" s="1">
        <v>2.0</v>
      </c>
      <c r="B68" s="2">
        <v>41795.0</v>
      </c>
      <c r="C68" s="3">
        <f t="shared" si="1"/>
        <v>23</v>
      </c>
      <c r="D68" s="3">
        <v>2014.0</v>
      </c>
      <c r="E68" s="3" t="s">
        <v>39</v>
      </c>
      <c r="F68" s="1" t="s">
        <v>42</v>
      </c>
      <c r="G68" s="1" t="s">
        <v>29</v>
      </c>
      <c r="H68" s="1">
        <v>24.0</v>
      </c>
      <c r="I68" s="1">
        <v>1.0</v>
      </c>
      <c r="J68" s="3">
        <v>23.0</v>
      </c>
      <c r="K68" s="1">
        <v>0.0</v>
      </c>
      <c r="L68" s="1">
        <v>1.0</v>
      </c>
      <c r="M68" s="1">
        <v>0.0</v>
      </c>
      <c r="N68" s="1">
        <v>5.0</v>
      </c>
      <c r="O68" s="1">
        <v>0.0</v>
      </c>
      <c r="P68" s="1">
        <v>17.0</v>
      </c>
      <c r="T68" s="3"/>
    </row>
    <row r="69" ht="15.75" customHeight="1">
      <c r="A69" s="1">
        <v>2.0</v>
      </c>
      <c r="B69" s="2">
        <v>41795.0</v>
      </c>
      <c r="C69" s="3">
        <f t="shared" si="1"/>
        <v>23</v>
      </c>
      <c r="D69" s="3">
        <v>2014.0</v>
      </c>
      <c r="E69" s="3" t="s">
        <v>39</v>
      </c>
      <c r="F69" s="1" t="s">
        <v>42</v>
      </c>
      <c r="G69" s="1" t="s">
        <v>31</v>
      </c>
      <c r="H69" s="1">
        <v>35.0</v>
      </c>
      <c r="I69" s="1">
        <v>8.0</v>
      </c>
      <c r="J69" s="3">
        <v>27.0</v>
      </c>
      <c r="K69" s="1">
        <v>0.0</v>
      </c>
      <c r="L69" s="1">
        <v>0.0</v>
      </c>
      <c r="M69" s="1">
        <v>0.0</v>
      </c>
      <c r="N69" s="1">
        <v>8.0</v>
      </c>
      <c r="O69" s="1">
        <v>0.0</v>
      </c>
      <c r="P69" s="1">
        <v>19.0</v>
      </c>
      <c r="T69" s="3"/>
    </row>
    <row r="70" ht="15.75" customHeight="1">
      <c r="A70" s="1">
        <v>2.0</v>
      </c>
      <c r="B70" s="2">
        <v>41795.0</v>
      </c>
      <c r="C70" s="3">
        <f t="shared" si="1"/>
        <v>23</v>
      </c>
      <c r="D70" s="3">
        <v>2014.0</v>
      </c>
      <c r="E70" s="3" t="s">
        <v>45</v>
      </c>
      <c r="F70" s="1" t="s">
        <v>46</v>
      </c>
      <c r="G70" s="1" t="s">
        <v>29</v>
      </c>
      <c r="H70" s="1">
        <v>12.0</v>
      </c>
      <c r="I70" s="1">
        <v>2.0</v>
      </c>
      <c r="J70" s="3">
        <v>10.0</v>
      </c>
      <c r="K70" s="1">
        <v>3.0</v>
      </c>
      <c r="L70" s="1">
        <v>0.0</v>
      </c>
      <c r="M70" s="1">
        <v>0.0</v>
      </c>
      <c r="N70" s="1">
        <v>1.0</v>
      </c>
      <c r="O70" s="1">
        <v>1.0</v>
      </c>
      <c r="P70" s="1">
        <v>5.0</v>
      </c>
      <c r="T70" s="3"/>
    </row>
    <row r="71" ht="15.75" customHeight="1">
      <c r="A71" s="1">
        <v>2.0</v>
      </c>
      <c r="B71" s="2">
        <v>41795.0</v>
      </c>
      <c r="C71" s="3">
        <f t="shared" si="1"/>
        <v>23</v>
      </c>
      <c r="D71" s="3">
        <v>2014.0</v>
      </c>
      <c r="E71" s="3" t="s">
        <v>45</v>
      </c>
      <c r="F71" s="1" t="s">
        <v>46</v>
      </c>
      <c r="G71" s="1" t="s">
        <v>31</v>
      </c>
      <c r="H71" s="1">
        <v>3.0</v>
      </c>
      <c r="I71" s="1">
        <v>0.0</v>
      </c>
      <c r="J71" s="3">
        <v>3.0</v>
      </c>
      <c r="K71" s="1">
        <v>0.0</v>
      </c>
      <c r="L71" s="1">
        <v>0.0</v>
      </c>
      <c r="M71" s="1">
        <v>0.0</v>
      </c>
      <c r="N71" s="1">
        <v>2.0</v>
      </c>
      <c r="O71" s="1">
        <v>0.0</v>
      </c>
      <c r="P71" s="1">
        <v>1.0</v>
      </c>
      <c r="T71" s="3"/>
    </row>
    <row r="72" ht="15.75" customHeight="1">
      <c r="A72" s="1">
        <v>2.0</v>
      </c>
      <c r="B72" s="2">
        <v>41795.0</v>
      </c>
      <c r="C72" s="3">
        <f t="shared" si="1"/>
        <v>23</v>
      </c>
      <c r="D72" s="3">
        <v>2014.0</v>
      </c>
      <c r="E72" s="3" t="s">
        <v>45</v>
      </c>
      <c r="F72" s="1" t="s">
        <v>48</v>
      </c>
      <c r="G72" s="1" t="s">
        <v>29</v>
      </c>
      <c r="H72" s="1">
        <v>49.0</v>
      </c>
      <c r="I72" s="1">
        <v>31.0</v>
      </c>
      <c r="J72" s="3">
        <v>18.0</v>
      </c>
      <c r="K72" s="1">
        <v>5.0</v>
      </c>
      <c r="L72" s="1">
        <v>0.0</v>
      </c>
      <c r="M72" s="1">
        <v>0.0</v>
      </c>
      <c r="N72" s="1">
        <v>7.0</v>
      </c>
      <c r="O72" s="1">
        <v>0.0</v>
      </c>
      <c r="P72" s="1">
        <v>6.0</v>
      </c>
      <c r="T72" s="3"/>
    </row>
    <row r="73" ht="15.75" customHeight="1">
      <c r="A73" s="1">
        <v>2.0</v>
      </c>
      <c r="B73" s="2">
        <v>41795.0</v>
      </c>
      <c r="C73" s="3">
        <f t="shared" si="1"/>
        <v>23</v>
      </c>
      <c r="D73" s="3">
        <v>2014.0</v>
      </c>
      <c r="E73" s="3" t="s">
        <v>45</v>
      </c>
      <c r="F73" s="1" t="s">
        <v>48</v>
      </c>
      <c r="G73" s="1" t="s">
        <v>31</v>
      </c>
      <c r="H73" s="1">
        <v>34.0</v>
      </c>
      <c r="I73" s="1">
        <v>10.0</v>
      </c>
      <c r="J73" s="3">
        <v>24.0</v>
      </c>
      <c r="K73" s="1">
        <v>0.0</v>
      </c>
      <c r="L73" s="1">
        <v>0.0</v>
      </c>
      <c r="M73" s="1">
        <v>0.0</v>
      </c>
      <c r="N73" s="1">
        <v>22.0</v>
      </c>
      <c r="O73" s="1">
        <v>0.0</v>
      </c>
      <c r="P73" s="1">
        <v>2.0</v>
      </c>
      <c r="T73" s="3"/>
    </row>
    <row r="74" ht="15.75" customHeight="1">
      <c r="A74" s="1">
        <v>3.0</v>
      </c>
      <c r="B74" s="2">
        <v>41815.0</v>
      </c>
      <c r="C74" s="3">
        <f t="shared" si="1"/>
        <v>26</v>
      </c>
      <c r="D74" s="3">
        <v>2014.0</v>
      </c>
      <c r="E74" s="3" t="s">
        <v>27</v>
      </c>
      <c r="F74" s="1" t="s">
        <v>28</v>
      </c>
      <c r="G74" s="1" t="s">
        <v>29</v>
      </c>
      <c r="H74" s="1">
        <v>40.0</v>
      </c>
      <c r="I74" s="1">
        <v>2.0</v>
      </c>
      <c r="J74" s="3">
        <v>38.0</v>
      </c>
      <c r="K74" s="1">
        <v>1.0</v>
      </c>
      <c r="L74" s="1">
        <v>0.0</v>
      </c>
      <c r="M74" s="1">
        <v>0.0</v>
      </c>
      <c r="N74" s="1">
        <v>10.0</v>
      </c>
      <c r="O74" s="1">
        <v>1.0</v>
      </c>
      <c r="P74" s="1">
        <v>26.0</v>
      </c>
      <c r="T74" s="3"/>
    </row>
    <row r="75" ht="15.75" customHeight="1">
      <c r="A75" s="1">
        <v>3.0</v>
      </c>
      <c r="B75" s="2">
        <v>41815.0</v>
      </c>
      <c r="C75" s="3">
        <f t="shared" si="1"/>
        <v>26</v>
      </c>
      <c r="D75" s="3">
        <v>2014.0</v>
      </c>
      <c r="E75" s="3" t="s">
        <v>27</v>
      </c>
      <c r="F75" s="1" t="s">
        <v>28</v>
      </c>
      <c r="G75" s="1" t="s">
        <v>31</v>
      </c>
      <c r="H75" s="1">
        <v>27.0</v>
      </c>
      <c r="I75" s="1">
        <v>5.0</v>
      </c>
      <c r="J75" s="3">
        <v>22.0</v>
      </c>
      <c r="K75" s="1">
        <v>1.0</v>
      </c>
      <c r="L75" s="1">
        <v>0.0</v>
      </c>
      <c r="M75" s="1">
        <v>0.0</v>
      </c>
      <c r="N75" s="1">
        <v>16.0</v>
      </c>
      <c r="O75" s="1">
        <v>1.0</v>
      </c>
      <c r="P75" s="1">
        <v>4.0</v>
      </c>
      <c r="T75" s="3"/>
    </row>
    <row r="76" ht="15.75" customHeight="1">
      <c r="A76" s="1">
        <v>3.0</v>
      </c>
      <c r="B76" s="2">
        <v>41815.0</v>
      </c>
      <c r="C76" s="3">
        <f t="shared" si="1"/>
        <v>26</v>
      </c>
      <c r="D76" s="3">
        <v>2014.0</v>
      </c>
      <c r="E76" s="3" t="s">
        <v>27</v>
      </c>
      <c r="F76" s="1" t="s">
        <v>33</v>
      </c>
      <c r="G76" s="1" t="s">
        <v>29</v>
      </c>
      <c r="H76" s="1">
        <v>6.0</v>
      </c>
      <c r="I76" s="1">
        <v>0.0</v>
      </c>
      <c r="J76" s="3">
        <v>6.0</v>
      </c>
      <c r="K76" s="1">
        <v>0.0</v>
      </c>
      <c r="L76" s="1">
        <v>0.0</v>
      </c>
      <c r="M76" s="1">
        <v>0.0</v>
      </c>
      <c r="N76" s="1">
        <v>1.0</v>
      </c>
      <c r="O76" s="1">
        <v>0.0</v>
      </c>
      <c r="P76" s="1">
        <v>5.0</v>
      </c>
      <c r="T76" s="3"/>
    </row>
    <row r="77" ht="15.75" customHeight="1">
      <c r="A77" s="1">
        <v>3.0</v>
      </c>
      <c r="B77" s="2">
        <v>41815.0</v>
      </c>
      <c r="C77" s="3">
        <f t="shared" si="1"/>
        <v>26</v>
      </c>
      <c r="D77" s="3">
        <v>2014.0</v>
      </c>
      <c r="E77" s="3" t="s">
        <v>27</v>
      </c>
      <c r="F77" s="1" t="s">
        <v>33</v>
      </c>
      <c r="G77" s="1" t="s">
        <v>31</v>
      </c>
      <c r="H77" s="1">
        <v>9.0</v>
      </c>
      <c r="I77" s="1">
        <v>2.0</v>
      </c>
      <c r="J77" s="3">
        <v>7.0</v>
      </c>
      <c r="K77" s="1">
        <v>0.0</v>
      </c>
      <c r="L77" s="1">
        <v>0.0</v>
      </c>
      <c r="M77" s="1">
        <v>0.0</v>
      </c>
      <c r="N77" s="1">
        <v>1.0</v>
      </c>
      <c r="O77" s="1">
        <v>0.0</v>
      </c>
      <c r="P77" s="1">
        <v>6.0</v>
      </c>
      <c r="T77" s="3"/>
    </row>
    <row r="78" ht="15.75" customHeight="1">
      <c r="A78" s="1">
        <v>3.0</v>
      </c>
      <c r="B78" s="2">
        <v>41815.0</v>
      </c>
      <c r="C78" s="3">
        <f t="shared" si="1"/>
        <v>26</v>
      </c>
      <c r="D78" s="3">
        <v>2014.0</v>
      </c>
      <c r="E78" s="3" t="s">
        <v>27</v>
      </c>
      <c r="F78" s="1" t="s">
        <v>34</v>
      </c>
      <c r="G78" s="1" t="s">
        <v>29</v>
      </c>
      <c r="H78" s="1">
        <v>21.0</v>
      </c>
      <c r="I78" s="1">
        <v>1.0</v>
      </c>
      <c r="J78" s="3">
        <v>20.0</v>
      </c>
      <c r="K78" s="1">
        <v>0.0</v>
      </c>
      <c r="L78" s="1">
        <v>0.0</v>
      </c>
      <c r="M78" s="1">
        <v>0.0</v>
      </c>
      <c r="N78" s="1">
        <v>4.0</v>
      </c>
      <c r="O78" s="1">
        <v>0.0</v>
      </c>
      <c r="P78" s="1">
        <v>16.0</v>
      </c>
      <c r="T78" s="3"/>
    </row>
    <row r="79" ht="15.75" customHeight="1">
      <c r="A79" s="1">
        <v>3.0</v>
      </c>
      <c r="B79" s="2">
        <v>41815.0</v>
      </c>
      <c r="C79" s="3">
        <f t="shared" si="1"/>
        <v>26</v>
      </c>
      <c r="D79" s="3">
        <v>2014.0</v>
      </c>
      <c r="E79" s="3" t="s">
        <v>27</v>
      </c>
      <c r="F79" s="1" t="s">
        <v>34</v>
      </c>
      <c r="G79" s="1" t="s">
        <v>31</v>
      </c>
      <c r="H79" s="1">
        <v>31.0</v>
      </c>
      <c r="I79" s="1">
        <v>0.0</v>
      </c>
      <c r="J79" s="3">
        <v>31.0</v>
      </c>
      <c r="K79" s="1">
        <v>0.0</v>
      </c>
      <c r="L79" s="1">
        <v>0.0</v>
      </c>
      <c r="M79" s="1">
        <v>0.0</v>
      </c>
      <c r="N79" s="1">
        <v>6.0</v>
      </c>
      <c r="O79" s="1">
        <v>0.0</v>
      </c>
      <c r="P79" s="1">
        <v>25.0</v>
      </c>
      <c r="T79" s="3"/>
    </row>
    <row r="80" ht="15.75" customHeight="1">
      <c r="A80" s="1">
        <v>3.0</v>
      </c>
      <c r="B80" s="2">
        <v>41815.0</v>
      </c>
      <c r="C80" s="3">
        <f t="shared" si="1"/>
        <v>26</v>
      </c>
      <c r="D80" s="3">
        <v>2014.0</v>
      </c>
      <c r="E80" s="3" t="s">
        <v>62</v>
      </c>
      <c r="F80" s="1" t="s">
        <v>36</v>
      </c>
      <c r="G80" s="1" t="s">
        <v>29</v>
      </c>
      <c r="H80" s="1">
        <v>95.0</v>
      </c>
      <c r="I80" s="1">
        <v>29.0</v>
      </c>
      <c r="J80" s="3">
        <v>66.0</v>
      </c>
      <c r="K80" s="1">
        <v>2.0</v>
      </c>
      <c r="L80" s="1">
        <v>1.0</v>
      </c>
      <c r="M80" s="1">
        <v>0.0</v>
      </c>
      <c r="N80" s="1">
        <v>46.0</v>
      </c>
      <c r="O80" s="1">
        <v>1.0</v>
      </c>
      <c r="P80" s="1">
        <v>16.0</v>
      </c>
      <c r="T80" s="3"/>
    </row>
    <row r="81" ht="15.75" customHeight="1">
      <c r="A81" s="1">
        <v>3.0</v>
      </c>
      <c r="B81" s="2">
        <v>41815.0</v>
      </c>
      <c r="C81" s="3">
        <f t="shared" si="1"/>
        <v>26</v>
      </c>
      <c r="D81" s="3">
        <v>2014.0</v>
      </c>
      <c r="E81" s="3" t="s">
        <v>62</v>
      </c>
      <c r="F81" s="1" t="s">
        <v>36</v>
      </c>
      <c r="G81" s="1" t="s">
        <v>31</v>
      </c>
      <c r="H81" s="1">
        <v>14.0</v>
      </c>
      <c r="I81" s="1">
        <v>1.0</v>
      </c>
      <c r="J81" s="3">
        <v>13.0</v>
      </c>
      <c r="K81" s="1">
        <v>0.0</v>
      </c>
      <c r="L81" s="1">
        <v>0.0</v>
      </c>
      <c r="M81" s="1">
        <v>0.0</v>
      </c>
      <c r="N81" s="1">
        <v>13.0</v>
      </c>
      <c r="O81" s="1">
        <v>0.0</v>
      </c>
      <c r="P81" s="1">
        <v>0.0</v>
      </c>
      <c r="T81" s="3"/>
    </row>
    <row r="82" ht="15.75" customHeight="1">
      <c r="A82" s="1">
        <v>3.0</v>
      </c>
      <c r="B82" s="2">
        <v>41815.0</v>
      </c>
      <c r="C82" s="3">
        <f t="shared" si="1"/>
        <v>26</v>
      </c>
      <c r="D82" s="3">
        <v>2014.0</v>
      </c>
      <c r="E82" s="3" t="s">
        <v>62</v>
      </c>
      <c r="F82" s="1" t="s">
        <v>37</v>
      </c>
      <c r="G82" s="1" t="s">
        <v>29</v>
      </c>
      <c r="H82" s="1">
        <v>32.0</v>
      </c>
      <c r="I82" s="1">
        <v>14.0</v>
      </c>
      <c r="J82" s="3">
        <v>18.0</v>
      </c>
      <c r="K82" s="1">
        <v>0.0</v>
      </c>
      <c r="L82" s="1">
        <v>1.0</v>
      </c>
      <c r="M82" s="1">
        <v>0.0</v>
      </c>
      <c r="N82" s="1">
        <v>14.0</v>
      </c>
      <c r="O82" s="1">
        <v>0.0</v>
      </c>
      <c r="P82" s="1">
        <v>3.0</v>
      </c>
      <c r="T82" s="3"/>
    </row>
    <row r="83" ht="15.75" customHeight="1">
      <c r="A83" s="1">
        <v>3.0</v>
      </c>
      <c r="B83" s="2">
        <v>41815.0</v>
      </c>
      <c r="C83" s="3">
        <f t="shared" si="1"/>
        <v>26</v>
      </c>
      <c r="D83" s="3">
        <v>2014.0</v>
      </c>
      <c r="E83" s="3" t="s">
        <v>62</v>
      </c>
      <c r="F83" s="1" t="s">
        <v>37</v>
      </c>
      <c r="G83" s="1" t="s">
        <v>31</v>
      </c>
      <c r="H83" s="1" t="s">
        <v>30</v>
      </c>
      <c r="I83" s="1" t="s">
        <v>30</v>
      </c>
      <c r="J83" s="3" t="s">
        <v>30</v>
      </c>
      <c r="K83" s="1" t="s">
        <v>30</v>
      </c>
      <c r="L83" s="1" t="s">
        <v>30</v>
      </c>
      <c r="M83" s="1" t="s">
        <v>30</v>
      </c>
      <c r="N83" s="1" t="s">
        <v>30</v>
      </c>
      <c r="O83" s="1" t="s">
        <v>30</v>
      </c>
      <c r="P83" s="1" t="s">
        <v>30</v>
      </c>
      <c r="T83" s="3"/>
    </row>
    <row r="84" ht="15.75" customHeight="1">
      <c r="A84" s="1">
        <v>3.0</v>
      </c>
      <c r="B84" s="2">
        <v>41815.0</v>
      </c>
      <c r="C84" s="3">
        <f t="shared" si="1"/>
        <v>26</v>
      </c>
      <c r="D84" s="3">
        <v>2014.0</v>
      </c>
      <c r="E84" s="3" t="s">
        <v>62</v>
      </c>
      <c r="F84" s="1" t="s">
        <v>38</v>
      </c>
      <c r="G84" s="1" t="s">
        <v>29</v>
      </c>
      <c r="H84" s="1">
        <v>145.0</v>
      </c>
      <c r="I84" s="1">
        <v>55.0</v>
      </c>
      <c r="J84" s="3">
        <v>90.0</v>
      </c>
      <c r="K84" s="1">
        <v>0.0</v>
      </c>
      <c r="L84" s="1">
        <v>0.0</v>
      </c>
      <c r="M84" s="1">
        <v>0.0</v>
      </c>
      <c r="N84" s="1">
        <v>86.0</v>
      </c>
      <c r="O84" s="1">
        <v>0.0</v>
      </c>
      <c r="P84" s="1">
        <v>4.0</v>
      </c>
      <c r="T84" s="3"/>
    </row>
    <row r="85" ht="15.75" customHeight="1">
      <c r="A85" s="1">
        <v>3.0</v>
      </c>
      <c r="B85" s="2">
        <v>41815.0</v>
      </c>
      <c r="C85" s="3">
        <f t="shared" si="1"/>
        <v>26</v>
      </c>
      <c r="D85" s="3">
        <v>2014.0</v>
      </c>
      <c r="E85" s="3" t="s">
        <v>62</v>
      </c>
      <c r="F85" s="1" t="s">
        <v>38</v>
      </c>
      <c r="G85" s="1" t="s">
        <v>31</v>
      </c>
      <c r="H85" s="1">
        <v>159.0</v>
      </c>
      <c r="I85" s="1">
        <v>56.0</v>
      </c>
      <c r="J85" s="3">
        <v>103.0</v>
      </c>
      <c r="K85" s="1">
        <v>0.0</v>
      </c>
      <c r="L85" s="1">
        <v>0.0</v>
      </c>
      <c r="M85" s="1">
        <v>0.0</v>
      </c>
      <c r="N85" s="1">
        <v>103.0</v>
      </c>
      <c r="O85" s="1">
        <v>0.0</v>
      </c>
      <c r="P85" s="1">
        <v>0.0</v>
      </c>
      <c r="T85" s="3"/>
    </row>
    <row r="86" ht="15.75" customHeight="1">
      <c r="A86" s="1">
        <v>3.0</v>
      </c>
      <c r="B86" s="2">
        <v>41815.0</v>
      </c>
      <c r="C86" s="3">
        <f t="shared" si="1"/>
        <v>26</v>
      </c>
      <c r="D86" s="3">
        <v>2014.0</v>
      </c>
      <c r="E86" s="3" t="s">
        <v>43</v>
      </c>
      <c r="F86" s="1" t="s">
        <v>44</v>
      </c>
      <c r="G86" s="1" t="s">
        <v>29</v>
      </c>
      <c r="H86" s="1">
        <v>51.0</v>
      </c>
      <c r="I86" s="1">
        <v>22.0</v>
      </c>
      <c r="J86" s="3">
        <v>29.0</v>
      </c>
      <c r="K86" s="1">
        <v>1.0</v>
      </c>
      <c r="L86" s="1">
        <v>0.0</v>
      </c>
      <c r="M86" s="1">
        <v>0.0</v>
      </c>
      <c r="N86" s="1">
        <v>24.0</v>
      </c>
      <c r="O86" s="1">
        <v>0.0</v>
      </c>
      <c r="P86" s="1">
        <v>4.0</v>
      </c>
      <c r="T86" s="3"/>
    </row>
    <row r="87" ht="15.75" customHeight="1">
      <c r="A87" s="1">
        <v>3.0</v>
      </c>
      <c r="B87" s="2">
        <v>41815.0</v>
      </c>
      <c r="C87" s="3">
        <f t="shared" si="1"/>
        <v>26</v>
      </c>
      <c r="D87" s="3">
        <v>2014.0</v>
      </c>
      <c r="E87" s="3" t="s">
        <v>43</v>
      </c>
      <c r="F87" s="1" t="s">
        <v>44</v>
      </c>
      <c r="G87" s="1" t="s">
        <v>31</v>
      </c>
      <c r="H87" s="1">
        <v>109.0</v>
      </c>
      <c r="I87" s="1">
        <v>39.0</v>
      </c>
      <c r="J87" s="3">
        <v>70.0</v>
      </c>
      <c r="K87" s="1">
        <v>0.0</v>
      </c>
      <c r="L87" s="1">
        <v>0.0</v>
      </c>
      <c r="M87" s="1">
        <v>0.0</v>
      </c>
      <c r="N87" s="1">
        <v>67.0</v>
      </c>
      <c r="O87" s="1">
        <v>1.0</v>
      </c>
      <c r="P87" s="1">
        <v>2.0</v>
      </c>
      <c r="T87" s="3"/>
    </row>
    <row r="88" ht="15.75" customHeight="1">
      <c r="A88" s="1">
        <v>3.0</v>
      </c>
      <c r="B88" s="2">
        <v>41815.0</v>
      </c>
      <c r="C88" s="3">
        <f t="shared" si="1"/>
        <v>26</v>
      </c>
      <c r="D88" s="3">
        <v>2014.0</v>
      </c>
      <c r="E88" s="3" t="s">
        <v>39</v>
      </c>
      <c r="F88" s="1" t="s">
        <v>40</v>
      </c>
      <c r="G88" s="1" t="s">
        <v>29</v>
      </c>
      <c r="H88" s="1">
        <v>12.0</v>
      </c>
      <c r="I88" s="1">
        <v>4.0</v>
      </c>
      <c r="J88" s="3">
        <v>8.0</v>
      </c>
      <c r="K88" s="1">
        <v>0.0</v>
      </c>
      <c r="L88" s="1">
        <v>0.0</v>
      </c>
      <c r="M88" s="1">
        <v>0.0</v>
      </c>
      <c r="N88" s="1">
        <v>5.0</v>
      </c>
      <c r="O88" s="1">
        <v>0.0</v>
      </c>
      <c r="P88" s="1">
        <v>3.0</v>
      </c>
      <c r="T88" s="3"/>
    </row>
    <row r="89" ht="15.75" customHeight="1">
      <c r="A89" s="1">
        <v>3.0</v>
      </c>
      <c r="B89" s="2">
        <v>41815.0</v>
      </c>
      <c r="C89" s="3">
        <f t="shared" si="1"/>
        <v>26</v>
      </c>
      <c r="D89" s="3">
        <v>2014.0</v>
      </c>
      <c r="E89" s="3" t="s">
        <v>39</v>
      </c>
      <c r="F89" s="1" t="s">
        <v>40</v>
      </c>
      <c r="G89" s="1" t="s">
        <v>31</v>
      </c>
      <c r="H89" s="1">
        <v>66.0</v>
      </c>
      <c r="I89" s="1">
        <v>20.0</v>
      </c>
      <c r="J89" s="3">
        <v>46.0</v>
      </c>
      <c r="K89" s="1">
        <v>0.0</v>
      </c>
      <c r="L89" s="1">
        <v>0.0</v>
      </c>
      <c r="M89" s="1">
        <v>0.0</v>
      </c>
      <c r="N89" s="1">
        <v>37.0</v>
      </c>
      <c r="O89" s="1">
        <v>3.0</v>
      </c>
      <c r="P89" s="1">
        <v>6.0</v>
      </c>
      <c r="T89" s="3"/>
    </row>
    <row r="90" ht="15.75" customHeight="1">
      <c r="A90" s="1">
        <v>3.0</v>
      </c>
      <c r="B90" s="2">
        <v>41815.0</v>
      </c>
      <c r="C90" s="3">
        <f t="shared" si="1"/>
        <v>26</v>
      </c>
      <c r="D90" s="3">
        <v>2014.0</v>
      </c>
      <c r="E90" s="3" t="s">
        <v>39</v>
      </c>
      <c r="F90" s="1" t="s">
        <v>41</v>
      </c>
      <c r="G90" s="1" t="s">
        <v>29</v>
      </c>
      <c r="H90" s="1">
        <v>94.0</v>
      </c>
      <c r="I90" s="1">
        <v>29.0</v>
      </c>
      <c r="J90" s="3">
        <v>65.0</v>
      </c>
      <c r="K90" s="1">
        <v>1.0</v>
      </c>
      <c r="L90" s="1">
        <v>0.0</v>
      </c>
      <c r="M90" s="1">
        <v>0.0</v>
      </c>
      <c r="N90" s="1">
        <v>62.0</v>
      </c>
      <c r="O90" s="1">
        <v>0.0</v>
      </c>
      <c r="P90" s="1">
        <v>2.0</v>
      </c>
      <c r="T90" s="3"/>
    </row>
    <row r="91" ht="15.75" customHeight="1">
      <c r="A91" s="1">
        <v>3.0</v>
      </c>
      <c r="B91" s="2">
        <v>41815.0</v>
      </c>
      <c r="C91" s="3">
        <f t="shared" si="1"/>
        <v>26</v>
      </c>
      <c r="D91" s="3">
        <v>2014.0</v>
      </c>
      <c r="E91" s="3" t="s">
        <v>39</v>
      </c>
      <c r="F91" s="1" t="s">
        <v>41</v>
      </c>
      <c r="G91" s="1" t="s">
        <v>31</v>
      </c>
      <c r="H91" s="1">
        <v>88.0</v>
      </c>
      <c r="I91" s="1">
        <v>11.0</v>
      </c>
      <c r="J91" s="3">
        <v>77.0</v>
      </c>
      <c r="K91" s="1">
        <v>7.0</v>
      </c>
      <c r="L91" s="1">
        <v>0.0</v>
      </c>
      <c r="M91" s="1">
        <v>0.0</v>
      </c>
      <c r="N91" s="1">
        <v>49.0</v>
      </c>
      <c r="O91" s="1">
        <v>0.0</v>
      </c>
      <c r="P91" s="1">
        <v>21.0</v>
      </c>
      <c r="T91" s="3"/>
    </row>
    <row r="92" ht="15.75" customHeight="1">
      <c r="A92" s="1">
        <v>3.0</v>
      </c>
      <c r="B92" s="2">
        <v>41815.0</v>
      </c>
      <c r="C92" s="3">
        <f t="shared" si="1"/>
        <v>26</v>
      </c>
      <c r="D92" s="3">
        <v>2014.0</v>
      </c>
      <c r="E92" s="3" t="s">
        <v>39</v>
      </c>
      <c r="F92" s="1" t="s">
        <v>42</v>
      </c>
      <c r="G92" s="1" t="s">
        <v>29</v>
      </c>
      <c r="H92" s="1">
        <v>8.0</v>
      </c>
      <c r="I92" s="1">
        <v>4.0</v>
      </c>
      <c r="J92" s="3">
        <v>4.0</v>
      </c>
      <c r="K92" s="1">
        <v>0.0</v>
      </c>
      <c r="L92" s="1">
        <v>0.0</v>
      </c>
      <c r="M92" s="1">
        <v>0.0</v>
      </c>
      <c r="N92" s="1">
        <v>4.0</v>
      </c>
      <c r="O92" s="1">
        <v>0.0</v>
      </c>
      <c r="P92" s="1">
        <v>0.0</v>
      </c>
      <c r="T92" s="3"/>
    </row>
    <row r="93" ht="15.75" customHeight="1">
      <c r="A93" s="1">
        <v>3.0</v>
      </c>
      <c r="B93" s="2">
        <v>41815.0</v>
      </c>
      <c r="C93" s="3">
        <f t="shared" si="1"/>
        <v>26</v>
      </c>
      <c r="D93" s="3">
        <v>2014.0</v>
      </c>
      <c r="E93" s="3" t="s">
        <v>39</v>
      </c>
      <c r="F93" s="1" t="s">
        <v>42</v>
      </c>
      <c r="G93" s="1" t="s">
        <v>31</v>
      </c>
      <c r="H93" s="1">
        <v>39.0</v>
      </c>
      <c r="I93" s="1">
        <v>5.0</v>
      </c>
      <c r="J93" s="3">
        <v>34.0</v>
      </c>
      <c r="K93" s="1">
        <v>3.0</v>
      </c>
      <c r="L93" s="1">
        <v>0.0</v>
      </c>
      <c r="M93" s="1">
        <v>0.0</v>
      </c>
      <c r="N93" s="1">
        <v>20.0</v>
      </c>
      <c r="O93" s="1">
        <v>0.0</v>
      </c>
      <c r="P93" s="1">
        <v>11.0</v>
      </c>
      <c r="T93" s="3"/>
    </row>
    <row r="94" ht="15.75" customHeight="1">
      <c r="A94" s="1">
        <v>3.0</v>
      </c>
      <c r="B94" s="2">
        <v>41815.0</v>
      </c>
      <c r="C94" s="3">
        <f t="shared" si="1"/>
        <v>26</v>
      </c>
      <c r="D94" s="3">
        <v>2014.0</v>
      </c>
      <c r="E94" s="3" t="s">
        <v>45</v>
      </c>
      <c r="F94" s="1" t="s">
        <v>46</v>
      </c>
      <c r="G94" s="1" t="s">
        <v>29</v>
      </c>
      <c r="H94" s="1">
        <v>2.0</v>
      </c>
      <c r="I94" s="1">
        <v>0.0</v>
      </c>
      <c r="J94" s="3">
        <v>2.0</v>
      </c>
      <c r="K94" s="1">
        <v>0.0</v>
      </c>
      <c r="L94" s="1">
        <v>0.0</v>
      </c>
      <c r="M94" s="1">
        <v>0.0</v>
      </c>
      <c r="N94" s="1">
        <v>2.0</v>
      </c>
      <c r="O94" s="1">
        <v>0.0</v>
      </c>
      <c r="P94" s="1">
        <v>0.0</v>
      </c>
      <c r="T94" s="3"/>
    </row>
    <row r="95" ht="15.75" customHeight="1">
      <c r="A95" s="1">
        <v>3.0</v>
      </c>
      <c r="B95" s="2">
        <v>41815.0</v>
      </c>
      <c r="C95" s="3">
        <f t="shared" si="1"/>
        <v>26</v>
      </c>
      <c r="D95" s="3">
        <v>2014.0</v>
      </c>
      <c r="E95" s="3" t="s">
        <v>45</v>
      </c>
      <c r="F95" s="1" t="s">
        <v>46</v>
      </c>
      <c r="G95" s="1" t="s">
        <v>31</v>
      </c>
      <c r="H95" s="1">
        <v>19.0</v>
      </c>
      <c r="I95" s="1">
        <v>7.0</v>
      </c>
      <c r="J95" s="3">
        <v>12.0</v>
      </c>
      <c r="K95" s="1">
        <v>0.0</v>
      </c>
      <c r="L95" s="1">
        <v>0.0</v>
      </c>
      <c r="M95" s="1">
        <v>0.0</v>
      </c>
      <c r="N95" s="1">
        <v>6.0</v>
      </c>
      <c r="O95" s="1">
        <v>0.0</v>
      </c>
      <c r="P95" s="1">
        <v>6.0</v>
      </c>
      <c r="T95" s="3"/>
    </row>
    <row r="96" ht="15.75" customHeight="1">
      <c r="A96" s="1">
        <v>3.0</v>
      </c>
      <c r="B96" s="2">
        <v>41815.0</v>
      </c>
      <c r="C96" s="3">
        <f t="shared" si="1"/>
        <v>26</v>
      </c>
      <c r="D96" s="3">
        <v>2014.0</v>
      </c>
      <c r="E96" s="3" t="s">
        <v>45</v>
      </c>
      <c r="F96" s="1" t="s">
        <v>48</v>
      </c>
      <c r="G96" s="1" t="s">
        <v>29</v>
      </c>
      <c r="H96" s="1">
        <v>24.0</v>
      </c>
      <c r="I96" s="1">
        <v>7.0</v>
      </c>
      <c r="J96" s="3">
        <v>17.0</v>
      </c>
      <c r="K96" s="1">
        <v>0.0</v>
      </c>
      <c r="L96" s="1">
        <v>0.0</v>
      </c>
      <c r="M96" s="1">
        <v>0.0</v>
      </c>
      <c r="N96" s="1">
        <v>15.0</v>
      </c>
      <c r="O96" s="1">
        <v>0.0</v>
      </c>
      <c r="P96" s="1">
        <v>2.0</v>
      </c>
      <c r="T96" s="3"/>
    </row>
    <row r="97" ht="15.75" customHeight="1">
      <c r="A97" s="1">
        <v>3.0</v>
      </c>
      <c r="B97" s="2">
        <v>41815.0</v>
      </c>
      <c r="C97" s="3">
        <f t="shared" si="1"/>
        <v>26</v>
      </c>
      <c r="D97" s="3">
        <v>2014.0</v>
      </c>
      <c r="E97" s="3" t="s">
        <v>45</v>
      </c>
      <c r="F97" s="1" t="s">
        <v>48</v>
      </c>
      <c r="G97" s="1" t="s">
        <v>31</v>
      </c>
      <c r="H97" s="1">
        <v>55.0</v>
      </c>
      <c r="I97" s="1">
        <v>16.0</v>
      </c>
      <c r="J97" s="3">
        <v>39.0</v>
      </c>
      <c r="K97" s="1">
        <v>0.0</v>
      </c>
      <c r="L97" s="1">
        <v>0.0</v>
      </c>
      <c r="M97" s="1">
        <v>0.0</v>
      </c>
      <c r="N97" s="1">
        <v>38.0</v>
      </c>
      <c r="O97" s="1">
        <v>0.0</v>
      </c>
      <c r="P97" s="1">
        <v>1.0</v>
      </c>
      <c r="T97" s="3"/>
    </row>
    <row r="98" ht="15.75" customHeight="1">
      <c r="A98" s="1">
        <v>3.0</v>
      </c>
      <c r="B98" s="2">
        <v>41816.0</v>
      </c>
      <c r="C98" s="3">
        <f t="shared" si="1"/>
        <v>26</v>
      </c>
      <c r="D98" s="3">
        <v>2014.0</v>
      </c>
      <c r="E98" s="3" t="s">
        <v>27</v>
      </c>
      <c r="F98" s="1" t="s">
        <v>28</v>
      </c>
      <c r="G98" s="1" t="s">
        <v>29</v>
      </c>
      <c r="H98" s="1">
        <v>49.0</v>
      </c>
      <c r="I98" s="1">
        <v>1.0</v>
      </c>
      <c r="J98" s="3">
        <v>48.0</v>
      </c>
      <c r="K98" s="1">
        <v>0.0</v>
      </c>
      <c r="L98" s="1">
        <v>0.0</v>
      </c>
      <c r="M98" s="1">
        <v>0.0</v>
      </c>
      <c r="N98" s="1">
        <v>6.0</v>
      </c>
      <c r="O98" s="1">
        <v>1.0</v>
      </c>
      <c r="P98" s="1">
        <v>41.0</v>
      </c>
      <c r="T98" s="3"/>
    </row>
    <row r="99" ht="15.75" customHeight="1">
      <c r="A99" s="1">
        <v>3.0</v>
      </c>
      <c r="B99" s="2">
        <v>41816.0</v>
      </c>
      <c r="C99" s="3">
        <f t="shared" si="1"/>
        <v>26</v>
      </c>
      <c r="D99" s="3">
        <v>2014.0</v>
      </c>
      <c r="E99" s="3" t="s">
        <v>27</v>
      </c>
      <c r="F99" s="1" t="s">
        <v>28</v>
      </c>
      <c r="G99" s="1" t="s">
        <v>31</v>
      </c>
      <c r="H99" s="1">
        <v>12.0</v>
      </c>
      <c r="I99" s="1">
        <v>0.0</v>
      </c>
      <c r="J99" s="3">
        <v>12.0</v>
      </c>
      <c r="K99" s="1">
        <v>0.0</v>
      </c>
      <c r="L99" s="1">
        <v>0.0</v>
      </c>
      <c r="M99" s="1">
        <v>0.0</v>
      </c>
      <c r="N99" s="1">
        <v>6.0</v>
      </c>
      <c r="O99" s="1">
        <v>0.0</v>
      </c>
      <c r="P99" s="1">
        <v>6.0</v>
      </c>
      <c r="T99" s="3"/>
    </row>
    <row r="100" ht="15.75" customHeight="1">
      <c r="A100" s="1">
        <v>3.0</v>
      </c>
      <c r="B100" s="2">
        <v>41816.0</v>
      </c>
      <c r="C100" s="3">
        <f t="shared" si="1"/>
        <v>26</v>
      </c>
      <c r="D100" s="3">
        <v>2014.0</v>
      </c>
      <c r="E100" s="3" t="s">
        <v>27</v>
      </c>
      <c r="F100" s="1" t="s">
        <v>33</v>
      </c>
      <c r="G100" s="1" t="s">
        <v>29</v>
      </c>
      <c r="H100" s="1">
        <v>29.0</v>
      </c>
      <c r="I100" s="1">
        <v>3.0</v>
      </c>
      <c r="J100" s="3">
        <v>26.0</v>
      </c>
      <c r="K100" s="1">
        <v>0.0</v>
      </c>
      <c r="L100" s="1">
        <v>0.0</v>
      </c>
      <c r="M100" s="1">
        <v>0.0</v>
      </c>
      <c r="N100" s="1">
        <v>2.0</v>
      </c>
      <c r="O100" s="1">
        <v>0.0</v>
      </c>
      <c r="P100" s="1">
        <v>24.0</v>
      </c>
      <c r="T100" s="3"/>
    </row>
    <row r="101" ht="15.75" customHeight="1">
      <c r="A101" s="1">
        <v>3.0</v>
      </c>
      <c r="B101" s="2">
        <v>41816.0</v>
      </c>
      <c r="C101" s="3">
        <f t="shared" si="1"/>
        <v>26</v>
      </c>
      <c r="D101" s="3">
        <v>2014.0</v>
      </c>
      <c r="E101" s="3" t="s">
        <v>27</v>
      </c>
      <c r="F101" s="1" t="s">
        <v>33</v>
      </c>
      <c r="G101" s="1" t="s">
        <v>31</v>
      </c>
      <c r="H101" s="1">
        <v>31.0</v>
      </c>
      <c r="I101" s="1">
        <v>3.0</v>
      </c>
      <c r="J101" s="3">
        <v>28.0</v>
      </c>
      <c r="K101" s="1">
        <v>0.0</v>
      </c>
      <c r="L101" s="1">
        <v>0.0</v>
      </c>
      <c r="M101" s="1">
        <v>0.0</v>
      </c>
      <c r="N101" s="1">
        <v>5.0</v>
      </c>
      <c r="O101" s="1">
        <v>0.0</v>
      </c>
      <c r="P101" s="1">
        <v>23.0</v>
      </c>
      <c r="T101" s="3"/>
    </row>
    <row r="102" ht="15.75" customHeight="1">
      <c r="A102" s="1">
        <v>3.0</v>
      </c>
      <c r="B102" s="2">
        <v>41816.0</v>
      </c>
      <c r="C102" s="3">
        <f t="shared" si="1"/>
        <v>26</v>
      </c>
      <c r="D102" s="3">
        <v>2014.0</v>
      </c>
      <c r="E102" s="3" t="s">
        <v>27</v>
      </c>
      <c r="F102" s="1" t="s">
        <v>34</v>
      </c>
      <c r="G102" s="1" t="s">
        <v>29</v>
      </c>
      <c r="H102" s="1">
        <v>31.0</v>
      </c>
      <c r="I102" s="1">
        <v>0.0</v>
      </c>
      <c r="J102" s="3">
        <v>31.0</v>
      </c>
      <c r="K102" s="1">
        <v>0.0</v>
      </c>
      <c r="L102" s="1">
        <v>0.0</v>
      </c>
      <c r="M102" s="1">
        <v>0.0</v>
      </c>
      <c r="N102" s="1">
        <v>4.0</v>
      </c>
      <c r="O102" s="1">
        <v>0.0</v>
      </c>
      <c r="P102" s="1">
        <v>27.0</v>
      </c>
      <c r="T102" s="3"/>
    </row>
    <row r="103" ht="15.75" customHeight="1">
      <c r="A103" s="1">
        <v>3.0</v>
      </c>
      <c r="B103" s="2">
        <v>41816.0</v>
      </c>
      <c r="C103" s="3">
        <f t="shared" si="1"/>
        <v>26</v>
      </c>
      <c r="D103" s="3">
        <v>2014.0</v>
      </c>
      <c r="E103" s="3" t="s">
        <v>27</v>
      </c>
      <c r="F103" s="1" t="s">
        <v>34</v>
      </c>
      <c r="G103" s="1" t="s">
        <v>31</v>
      </c>
      <c r="H103" s="1">
        <v>45.0</v>
      </c>
      <c r="I103" s="1">
        <v>1.0</v>
      </c>
      <c r="J103" s="3">
        <v>44.0</v>
      </c>
      <c r="K103" s="1">
        <v>0.0</v>
      </c>
      <c r="L103" s="1">
        <v>0.0</v>
      </c>
      <c r="M103" s="1">
        <v>0.0</v>
      </c>
      <c r="N103" s="1">
        <v>7.0</v>
      </c>
      <c r="O103" s="1">
        <v>0.0</v>
      </c>
      <c r="P103" s="1">
        <v>37.0</v>
      </c>
      <c r="T103" s="3"/>
    </row>
    <row r="104" ht="15.75" customHeight="1">
      <c r="A104" s="1">
        <v>3.0</v>
      </c>
      <c r="B104" s="2">
        <v>41816.0</v>
      </c>
      <c r="C104" s="3">
        <f t="shared" si="1"/>
        <v>26</v>
      </c>
      <c r="D104" s="3">
        <v>2014.0</v>
      </c>
      <c r="E104" s="3" t="s">
        <v>62</v>
      </c>
      <c r="F104" s="1" t="s">
        <v>36</v>
      </c>
      <c r="G104" s="1" t="s">
        <v>29</v>
      </c>
      <c r="H104" s="1">
        <v>113.0</v>
      </c>
      <c r="I104" s="1">
        <v>38.0</v>
      </c>
      <c r="J104" s="3">
        <v>75.0</v>
      </c>
      <c r="K104" s="1">
        <v>0.0</v>
      </c>
      <c r="L104" s="1">
        <v>0.0</v>
      </c>
      <c r="M104" s="1">
        <v>0.0</v>
      </c>
      <c r="N104" s="1">
        <v>57.0</v>
      </c>
      <c r="O104" s="1">
        <v>2.0</v>
      </c>
      <c r="P104" s="1">
        <v>16.0</v>
      </c>
      <c r="T104" s="3"/>
    </row>
    <row r="105" ht="15.75" customHeight="1">
      <c r="A105" s="1">
        <v>3.0</v>
      </c>
      <c r="B105" s="2">
        <v>41816.0</v>
      </c>
      <c r="C105" s="3">
        <f t="shared" si="1"/>
        <v>26</v>
      </c>
      <c r="D105" s="3">
        <v>2014.0</v>
      </c>
      <c r="E105" s="3" t="s">
        <v>62</v>
      </c>
      <c r="F105" s="1" t="s">
        <v>36</v>
      </c>
      <c r="G105" s="1" t="s">
        <v>31</v>
      </c>
      <c r="H105" s="1">
        <v>8.0</v>
      </c>
      <c r="I105" s="1">
        <v>0.0</v>
      </c>
      <c r="J105" s="3">
        <v>8.0</v>
      </c>
      <c r="K105" s="1">
        <v>0.0</v>
      </c>
      <c r="L105" s="1">
        <v>0.0</v>
      </c>
      <c r="M105" s="1">
        <v>0.0</v>
      </c>
      <c r="N105" s="1">
        <v>5.0</v>
      </c>
      <c r="O105" s="1">
        <v>0.0</v>
      </c>
      <c r="P105" s="1">
        <v>3.0</v>
      </c>
      <c r="T105" s="3"/>
    </row>
    <row r="106" ht="15.75" customHeight="1">
      <c r="A106" s="1">
        <v>3.0</v>
      </c>
      <c r="B106" s="2">
        <v>41816.0</v>
      </c>
      <c r="C106" s="3">
        <f t="shared" si="1"/>
        <v>26</v>
      </c>
      <c r="D106" s="3">
        <v>2014.0</v>
      </c>
      <c r="E106" s="3" t="s">
        <v>62</v>
      </c>
      <c r="F106" s="1" t="s">
        <v>37</v>
      </c>
      <c r="G106" s="1" t="s">
        <v>29</v>
      </c>
      <c r="H106" s="1">
        <v>20.0</v>
      </c>
      <c r="I106" s="1">
        <v>6.0</v>
      </c>
      <c r="J106" s="3">
        <v>14.0</v>
      </c>
      <c r="K106" s="1">
        <v>2.0</v>
      </c>
      <c r="L106" s="1">
        <v>0.0</v>
      </c>
      <c r="M106" s="1">
        <v>0.0</v>
      </c>
      <c r="N106" s="1">
        <v>12.0</v>
      </c>
      <c r="O106" s="1">
        <v>0.0</v>
      </c>
      <c r="P106" s="1">
        <v>0.0</v>
      </c>
      <c r="T106" s="3"/>
    </row>
    <row r="107" ht="15.75" customHeight="1">
      <c r="A107" s="1">
        <v>3.0</v>
      </c>
      <c r="B107" s="2">
        <v>41816.0</v>
      </c>
      <c r="C107" s="3">
        <f t="shared" si="1"/>
        <v>26</v>
      </c>
      <c r="D107" s="3">
        <v>2014.0</v>
      </c>
      <c r="E107" s="3" t="s">
        <v>62</v>
      </c>
      <c r="F107" s="1" t="s">
        <v>37</v>
      </c>
      <c r="G107" s="1" t="s">
        <v>31</v>
      </c>
      <c r="H107" s="1">
        <v>15.0</v>
      </c>
      <c r="I107" s="1">
        <v>7.0</v>
      </c>
      <c r="J107" s="3">
        <v>8.0</v>
      </c>
      <c r="K107" s="1">
        <v>0.0</v>
      </c>
      <c r="L107" s="1">
        <v>0.0</v>
      </c>
      <c r="M107" s="1">
        <v>0.0</v>
      </c>
      <c r="N107" s="1">
        <v>3.0</v>
      </c>
      <c r="O107" s="1">
        <v>0.0</v>
      </c>
      <c r="P107" s="1">
        <v>5.0</v>
      </c>
      <c r="T107" s="3"/>
    </row>
    <row r="108" ht="15.75" customHeight="1">
      <c r="A108" s="1">
        <v>3.0</v>
      </c>
      <c r="B108" s="2">
        <v>41816.0</v>
      </c>
      <c r="C108" s="3">
        <f t="shared" si="1"/>
        <v>26</v>
      </c>
      <c r="D108" s="3">
        <v>2014.0</v>
      </c>
      <c r="E108" s="3" t="s">
        <v>62</v>
      </c>
      <c r="F108" s="1" t="s">
        <v>38</v>
      </c>
      <c r="G108" s="1" t="s">
        <v>29</v>
      </c>
      <c r="H108" s="1">
        <v>231.0</v>
      </c>
      <c r="I108" s="1">
        <v>65.0</v>
      </c>
      <c r="J108" s="3">
        <v>166.0</v>
      </c>
      <c r="K108" s="1">
        <v>4.0</v>
      </c>
      <c r="L108" s="1">
        <v>0.0</v>
      </c>
      <c r="M108" s="1">
        <v>0.0</v>
      </c>
      <c r="N108" s="1">
        <v>96.0</v>
      </c>
      <c r="O108" s="5">
        <v>32.0</v>
      </c>
      <c r="P108" s="1">
        <v>34.0</v>
      </c>
      <c r="T108" s="3"/>
    </row>
    <row r="109" ht="15.75" customHeight="1">
      <c r="A109" s="1">
        <v>3.0</v>
      </c>
      <c r="B109" s="2">
        <v>41816.0</v>
      </c>
      <c r="C109" s="3">
        <f t="shared" si="1"/>
        <v>26</v>
      </c>
      <c r="D109" s="3">
        <v>2014.0</v>
      </c>
      <c r="E109" s="3" t="s">
        <v>62</v>
      </c>
      <c r="F109" s="1" t="s">
        <v>38</v>
      </c>
      <c r="G109" s="1" t="s">
        <v>31</v>
      </c>
      <c r="H109" s="1">
        <v>132.0</v>
      </c>
      <c r="I109" s="1">
        <v>34.0</v>
      </c>
      <c r="J109" s="3">
        <v>98.0</v>
      </c>
      <c r="K109" s="1">
        <v>0.0</v>
      </c>
      <c r="L109" s="1">
        <v>0.0</v>
      </c>
      <c r="M109" s="1">
        <v>0.0</v>
      </c>
      <c r="N109" s="1">
        <v>95.0</v>
      </c>
      <c r="O109" s="1">
        <v>1.0</v>
      </c>
      <c r="P109" s="1">
        <v>2.0</v>
      </c>
      <c r="T109" s="3"/>
    </row>
    <row r="110" ht="15.75" customHeight="1">
      <c r="A110" s="1">
        <v>3.0</v>
      </c>
      <c r="B110" s="2">
        <v>41816.0</v>
      </c>
      <c r="C110" s="3">
        <f t="shared" si="1"/>
        <v>26</v>
      </c>
      <c r="D110" s="3">
        <v>2014.0</v>
      </c>
      <c r="E110" s="3" t="s">
        <v>43</v>
      </c>
      <c r="F110" s="1" t="s">
        <v>44</v>
      </c>
      <c r="G110" s="1" t="s">
        <v>29</v>
      </c>
      <c r="H110" s="1">
        <v>59.0</v>
      </c>
      <c r="I110" s="1">
        <v>25.0</v>
      </c>
      <c r="J110" s="3">
        <v>34.0</v>
      </c>
      <c r="K110" s="1">
        <v>0.0</v>
      </c>
      <c r="L110" s="1">
        <v>0.0</v>
      </c>
      <c r="M110" s="1">
        <v>0.0</v>
      </c>
      <c r="N110" s="1">
        <v>26.0</v>
      </c>
      <c r="O110" s="1">
        <v>0.0</v>
      </c>
      <c r="P110" s="1">
        <v>8.0</v>
      </c>
      <c r="T110" s="3"/>
    </row>
    <row r="111" ht="15.75" customHeight="1">
      <c r="A111" s="1">
        <v>3.0</v>
      </c>
      <c r="B111" s="2">
        <v>41816.0</v>
      </c>
      <c r="C111" s="3">
        <f t="shared" si="1"/>
        <v>26</v>
      </c>
      <c r="D111" s="3">
        <v>2014.0</v>
      </c>
      <c r="E111" s="3" t="s">
        <v>43</v>
      </c>
      <c r="F111" s="1" t="s">
        <v>44</v>
      </c>
      <c r="G111" s="1" t="s">
        <v>31</v>
      </c>
      <c r="H111" s="1">
        <v>75.0</v>
      </c>
      <c r="I111" s="1">
        <v>32.0</v>
      </c>
      <c r="J111" s="3">
        <v>43.0</v>
      </c>
      <c r="K111" s="1">
        <v>0.0</v>
      </c>
      <c r="L111" s="1">
        <v>0.0</v>
      </c>
      <c r="M111" s="1">
        <v>0.0</v>
      </c>
      <c r="N111" s="1">
        <v>37.0</v>
      </c>
      <c r="O111" s="1">
        <v>3.0</v>
      </c>
      <c r="P111" s="1">
        <v>3.0</v>
      </c>
      <c r="T111" s="3"/>
    </row>
    <row r="112" ht="15.75" customHeight="1">
      <c r="A112" s="1">
        <v>3.0</v>
      </c>
      <c r="B112" s="2">
        <v>41816.0</v>
      </c>
      <c r="C112" s="3">
        <f t="shared" si="1"/>
        <v>26</v>
      </c>
      <c r="D112" s="3">
        <v>2014.0</v>
      </c>
      <c r="E112" s="3" t="s">
        <v>39</v>
      </c>
      <c r="F112" s="1" t="s">
        <v>40</v>
      </c>
      <c r="G112" s="1" t="s">
        <v>29</v>
      </c>
      <c r="H112" s="1">
        <v>33.0</v>
      </c>
      <c r="I112" s="1">
        <v>8.0</v>
      </c>
      <c r="J112" s="3">
        <v>25.0</v>
      </c>
      <c r="K112" s="1">
        <v>0.0</v>
      </c>
      <c r="L112" s="1">
        <v>0.0</v>
      </c>
      <c r="M112" s="1">
        <v>0.0</v>
      </c>
      <c r="N112" s="1">
        <v>9.0</v>
      </c>
      <c r="O112" s="1">
        <v>2.0</v>
      </c>
      <c r="P112" s="1">
        <v>14.0</v>
      </c>
      <c r="T112" s="3"/>
    </row>
    <row r="113" ht="15.75" customHeight="1">
      <c r="A113" s="1">
        <v>3.0</v>
      </c>
      <c r="B113" s="2">
        <v>41816.0</v>
      </c>
      <c r="C113" s="3">
        <f t="shared" si="1"/>
        <v>26</v>
      </c>
      <c r="D113" s="3">
        <v>2014.0</v>
      </c>
      <c r="E113" s="3" t="s">
        <v>39</v>
      </c>
      <c r="F113" s="1" t="s">
        <v>40</v>
      </c>
      <c r="G113" s="1" t="s">
        <v>31</v>
      </c>
      <c r="H113" s="1">
        <v>24.0</v>
      </c>
      <c r="I113" s="1">
        <v>12.0</v>
      </c>
      <c r="J113" s="3">
        <v>12.0</v>
      </c>
      <c r="K113" s="1">
        <v>0.0</v>
      </c>
      <c r="L113" s="1">
        <v>0.0</v>
      </c>
      <c r="M113" s="1">
        <v>0.0</v>
      </c>
      <c r="N113" s="1">
        <v>12.0</v>
      </c>
      <c r="O113" s="1">
        <v>0.0</v>
      </c>
      <c r="P113" s="1">
        <v>0.0</v>
      </c>
      <c r="T113" s="3"/>
    </row>
    <row r="114" ht="15.75" customHeight="1">
      <c r="A114" s="1">
        <v>3.0</v>
      </c>
      <c r="B114" s="2">
        <v>41816.0</v>
      </c>
      <c r="C114" s="3">
        <f t="shared" si="1"/>
        <v>26</v>
      </c>
      <c r="D114" s="3">
        <v>2014.0</v>
      </c>
      <c r="E114" s="3" t="s">
        <v>39</v>
      </c>
      <c r="F114" s="1" t="s">
        <v>41</v>
      </c>
      <c r="G114" s="1" t="s">
        <v>29</v>
      </c>
      <c r="H114" s="1">
        <v>90.0</v>
      </c>
      <c r="I114" s="1">
        <v>8.0</v>
      </c>
      <c r="J114" s="3">
        <v>82.0</v>
      </c>
      <c r="K114" s="1">
        <v>10.0</v>
      </c>
      <c r="L114" s="1">
        <v>0.0</v>
      </c>
      <c r="M114" s="1">
        <v>0.0</v>
      </c>
      <c r="N114" s="1">
        <v>66.0</v>
      </c>
      <c r="O114" s="1">
        <v>0.0</v>
      </c>
      <c r="P114" s="1">
        <v>6.0</v>
      </c>
      <c r="T114" s="3"/>
    </row>
    <row r="115" ht="15.75" customHeight="1">
      <c r="A115" s="1">
        <v>3.0</v>
      </c>
      <c r="B115" s="2">
        <v>41816.0</v>
      </c>
      <c r="C115" s="3">
        <f t="shared" si="1"/>
        <v>26</v>
      </c>
      <c r="D115" s="3">
        <v>2014.0</v>
      </c>
      <c r="E115" s="3" t="s">
        <v>39</v>
      </c>
      <c r="F115" s="1" t="s">
        <v>41</v>
      </c>
      <c r="G115" s="1" t="s">
        <v>31</v>
      </c>
      <c r="H115" s="1">
        <v>58.0</v>
      </c>
      <c r="I115" s="1">
        <v>11.0</v>
      </c>
      <c r="J115" s="3">
        <v>47.0</v>
      </c>
      <c r="K115" s="1">
        <v>0.0</v>
      </c>
      <c r="L115" s="1">
        <v>0.0</v>
      </c>
      <c r="M115" s="1">
        <v>0.0</v>
      </c>
      <c r="N115" s="1">
        <v>35.0</v>
      </c>
      <c r="O115" s="1">
        <v>0.0</v>
      </c>
      <c r="P115" s="1">
        <v>12.0</v>
      </c>
      <c r="T115" s="3"/>
    </row>
    <row r="116" ht="15.75" customHeight="1">
      <c r="A116" s="1">
        <v>3.0</v>
      </c>
      <c r="B116" s="2">
        <v>41816.0</v>
      </c>
      <c r="C116" s="3">
        <f t="shared" si="1"/>
        <v>26</v>
      </c>
      <c r="D116" s="3">
        <v>2014.0</v>
      </c>
      <c r="E116" s="3" t="s">
        <v>39</v>
      </c>
      <c r="F116" s="1" t="s">
        <v>42</v>
      </c>
      <c r="G116" s="1" t="s">
        <v>29</v>
      </c>
      <c r="H116" s="1">
        <v>56.0</v>
      </c>
      <c r="I116" s="1">
        <v>1.0</v>
      </c>
      <c r="J116" s="3">
        <v>55.0</v>
      </c>
      <c r="K116" s="1">
        <v>2.0</v>
      </c>
      <c r="L116" s="1">
        <v>0.0</v>
      </c>
      <c r="M116" s="1">
        <v>0.0</v>
      </c>
      <c r="N116" s="1">
        <v>42.0</v>
      </c>
      <c r="O116" s="1">
        <v>3.0</v>
      </c>
      <c r="P116" s="1">
        <v>8.0</v>
      </c>
      <c r="T116" s="3"/>
    </row>
    <row r="117" ht="15.75" customHeight="1">
      <c r="A117" s="1">
        <v>3.0</v>
      </c>
      <c r="B117" s="2">
        <v>41816.0</v>
      </c>
      <c r="C117" s="3">
        <f t="shared" si="1"/>
        <v>26</v>
      </c>
      <c r="D117" s="3">
        <v>2014.0</v>
      </c>
      <c r="E117" s="3" t="s">
        <v>39</v>
      </c>
      <c r="F117" s="1" t="s">
        <v>42</v>
      </c>
      <c r="G117" s="1" t="s">
        <v>31</v>
      </c>
      <c r="H117" s="1">
        <v>94.0</v>
      </c>
      <c r="I117" s="1">
        <v>8.0</v>
      </c>
      <c r="J117" s="3">
        <v>86.0</v>
      </c>
      <c r="K117" s="1">
        <v>1.0</v>
      </c>
      <c r="L117" s="1">
        <v>0.0</v>
      </c>
      <c r="M117" s="1">
        <v>0.0</v>
      </c>
      <c r="N117" s="1">
        <v>25.0</v>
      </c>
      <c r="O117" s="1">
        <v>26.0</v>
      </c>
      <c r="P117" s="1">
        <v>34.0</v>
      </c>
      <c r="T117" s="3"/>
    </row>
    <row r="118" ht="15.75" customHeight="1">
      <c r="A118" s="1">
        <v>3.0</v>
      </c>
      <c r="B118" s="2">
        <v>41816.0</v>
      </c>
      <c r="C118" s="3">
        <f t="shared" si="1"/>
        <v>26</v>
      </c>
      <c r="D118" s="3">
        <v>2014.0</v>
      </c>
      <c r="E118" s="3" t="s">
        <v>45</v>
      </c>
      <c r="F118" s="1" t="s">
        <v>46</v>
      </c>
      <c r="G118" s="1" t="s">
        <v>29</v>
      </c>
      <c r="H118" s="1">
        <v>260.0</v>
      </c>
      <c r="I118" s="1">
        <v>165.0</v>
      </c>
      <c r="J118" s="3">
        <v>95.0</v>
      </c>
      <c r="K118" s="1">
        <v>5.0</v>
      </c>
      <c r="L118" s="1">
        <v>0.0</v>
      </c>
      <c r="M118" s="1">
        <v>0.0</v>
      </c>
      <c r="N118" s="1">
        <v>72.0</v>
      </c>
      <c r="O118" s="1">
        <v>11.0</v>
      </c>
      <c r="P118" s="1">
        <v>7.0</v>
      </c>
      <c r="T118" s="3"/>
    </row>
    <row r="119" ht="15.75" customHeight="1">
      <c r="A119" s="1">
        <v>3.0</v>
      </c>
      <c r="B119" s="2">
        <v>41816.0</v>
      </c>
      <c r="C119" s="3">
        <f t="shared" si="1"/>
        <v>26</v>
      </c>
      <c r="D119" s="3">
        <v>2014.0</v>
      </c>
      <c r="E119" s="3" t="s">
        <v>45</v>
      </c>
      <c r="F119" s="1" t="s">
        <v>46</v>
      </c>
      <c r="G119" s="1" t="s">
        <v>31</v>
      </c>
      <c r="H119" s="1">
        <v>64.0</v>
      </c>
      <c r="I119" s="1">
        <v>8.0</v>
      </c>
      <c r="J119" s="3">
        <v>56.0</v>
      </c>
      <c r="K119" s="1">
        <v>2.0</v>
      </c>
      <c r="L119" s="1">
        <v>0.0</v>
      </c>
      <c r="M119" s="1">
        <v>0.0</v>
      </c>
      <c r="N119" s="1">
        <v>14.0</v>
      </c>
      <c r="O119" s="1">
        <v>1.0</v>
      </c>
      <c r="P119" s="1">
        <v>39.0</v>
      </c>
      <c r="T119" s="3"/>
    </row>
    <row r="120" ht="15.75" customHeight="1">
      <c r="A120" s="1">
        <v>3.0</v>
      </c>
      <c r="B120" s="2">
        <v>41816.0</v>
      </c>
      <c r="C120" s="3">
        <f t="shared" si="1"/>
        <v>26</v>
      </c>
      <c r="D120" s="3">
        <v>2014.0</v>
      </c>
      <c r="E120" s="3" t="s">
        <v>45</v>
      </c>
      <c r="F120" s="1" t="s">
        <v>48</v>
      </c>
      <c r="G120" s="1" t="s">
        <v>29</v>
      </c>
      <c r="H120" s="1">
        <v>55.0</v>
      </c>
      <c r="I120" s="1">
        <v>16.0</v>
      </c>
      <c r="J120" s="3">
        <v>39.0</v>
      </c>
      <c r="K120" s="1">
        <v>0.0</v>
      </c>
      <c r="L120" s="1">
        <v>0.0</v>
      </c>
      <c r="M120" s="1">
        <v>0.0</v>
      </c>
      <c r="N120" s="1">
        <v>24.0</v>
      </c>
      <c r="O120" s="1">
        <v>0.0</v>
      </c>
      <c r="P120" s="1">
        <v>15.0</v>
      </c>
      <c r="T120" s="3"/>
    </row>
    <row r="121" ht="15.75" customHeight="1">
      <c r="A121" s="1">
        <v>3.0</v>
      </c>
      <c r="B121" s="2">
        <v>41816.0</v>
      </c>
      <c r="C121" s="3">
        <f t="shared" si="1"/>
        <v>26</v>
      </c>
      <c r="D121" s="3">
        <v>2014.0</v>
      </c>
      <c r="E121" s="3" t="s">
        <v>45</v>
      </c>
      <c r="F121" s="1" t="s">
        <v>48</v>
      </c>
      <c r="G121" s="1" t="s">
        <v>31</v>
      </c>
      <c r="H121" s="1">
        <v>185.0</v>
      </c>
      <c r="I121" s="1">
        <v>61.0</v>
      </c>
      <c r="J121" s="3">
        <v>124.0</v>
      </c>
      <c r="K121" s="1">
        <v>0.0</v>
      </c>
      <c r="L121" s="1">
        <v>0.0</v>
      </c>
      <c r="M121" s="1">
        <v>0.0</v>
      </c>
      <c r="N121" s="1">
        <v>101.0</v>
      </c>
      <c r="O121" s="1">
        <v>7.0</v>
      </c>
      <c r="P121" s="1">
        <v>16.0</v>
      </c>
      <c r="T121" s="3"/>
    </row>
    <row r="122" ht="15.75" customHeight="1">
      <c r="A122" s="1">
        <v>4.0</v>
      </c>
      <c r="B122" s="2">
        <v>41834.0</v>
      </c>
      <c r="C122" s="3">
        <f t="shared" si="1"/>
        <v>29</v>
      </c>
      <c r="D122" s="3">
        <v>2014.0</v>
      </c>
      <c r="E122" s="3" t="s">
        <v>27</v>
      </c>
      <c r="F122" s="1" t="s">
        <v>28</v>
      </c>
      <c r="G122" s="1" t="s">
        <v>29</v>
      </c>
      <c r="H122" s="1">
        <v>4.0</v>
      </c>
      <c r="I122" s="1">
        <v>0.0</v>
      </c>
      <c r="J122" s="3">
        <v>4.0</v>
      </c>
      <c r="K122" s="1">
        <v>0.0</v>
      </c>
      <c r="L122" s="1">
        <v>0.0</v>
      </c>
      <c r="M122" s="1">
        <v>0.0</v>
      </c>
      <c r="N122" s="1">
        <v>3.0</v>
      </c>
      <c r="O122" s="1">
        <v>0.0</v>
      </c>
      <c r="P122" s="1">
        <v>1.0</v>
      </c>
      <c r="T122" s="3"/>
    </row>
    <row r="123" ht="15.75" customHeight="1">
      <c r="A123" s="1">
        <v>4.0</v>
      </c>
      <c r="B123" s="2">
        <v>41834.0</v>
      </c>
      <c r="C123" s="3">
        <f t="shared" si="1"/>
        <v>29</v>
      </c>
      <c r="D123" s="3">
        <v>2014.0</v>
      </c>
      <c r="E123" s="3" t="s">
        <v>27</v>
      </c>
      <c r="F123" s="1" t="s">
        <v>28</v>
      </c>
      <c r="G123" s="1" t="s">
        <v>31</v>
      </c>
      <c r="H123" s="1">
        <v>30.0</v>
      </c>
      <c r="I123" s="1">
        <v>6.0</v>
      </c>
      <c r="J123" s="3">
        <v>24.0</v>
      </c>
      <c r="K123" s="1">
        <v>0.0</v>
      </c>
      <c r="L123" s="1">
        <v>0.0</v>
      </c>
      <c r="M123" s="1">
        <v>0.0</v>
      </c>
      <c r="N123" s="1">
        <v>19.0</v>
      </c>
      <c r="O123" s="1">
        <v>1.0</v>
      </c>
      <c r="P123" s="1">
        <v>4.0</v>
      </c>
      <c r="T123" s="3"/>
    </row>
    <row r="124" ht="15.75" customHeight="1">
      <c r="A124" s="1">
        <v>4.0</v>
      </c>
      <c r="B124" s="2">
        <v>41834.0</v>
      </c>
      <c r="C124" s="3">
        <f t="shared" si="1"/>
        <v>29</v>
      </c>
      <c r="D124" s="3">
        <v>2014.0</v>
      </c>
      <c r="E124" s="3" t="s">
        <v>27</v>
      </c>
      <c r="F124" s="1" t="s">
        <v>33</v>
      </c>
      <c r="G124" s="1" t="s">
        <v>29</v>
      </c>
      <c r="H124" s="1">
        <v>19.0</v>
      </c>
      <c r="I124" s="1">
        <v>10.0</v>
      </c>
      <c r="J124" s="3">
        <v>9.0</v>
      </c>
      <c r="K124" s="1">
        <v>0.0</v>
      </c>
      <c r="L124" s="1">
        <v>0.0</v>
      </c>
      <c r="M124" s="1">
        <v>0.0</v>
      </c>
      <c r="N124" s="1">
        <v>4.0</v>
      </c>
      <c r="O124" s="1">
        <v>0.0</v>
      </c>
      <c r="P124" s="1">
        <v>5.0</v>
      </c>
      <c r="T124" s="3"/>
    </row>
    <row r="125" ht="15.75" customHeight="1">
      <c r="A125" s="1">
        <v>4.0</v>
      </c>
      <c r="B125" s="2">
        <v>41834.0</v>
      </c>
      <c r="C125" s="3">
        <f t="shared" si="1"/>
        <v>29</v>
      </c>
      <c r="D125" s="3">
        <v>2014.0</v>
      </c>
      <c r="E125" s="3" t="s">
        <v>27</v>
      </c>
      <c r="F125" s="1" t="s">
        <v>33</v>
      </c>
      <c r="G125" s="1" t="s">
        <v>31</v>
      </c>
      <c r="H125" s="1">
        <v>54.0</v>
      </c>
      <c r="I125" s="1">
        <v>24.0</v>
      </c>
      <c r="J125" s="3">
        <v>30.0</v>
      </c>
      <c r="K125" s="1">
        <v>3.0</v>
      </c>
      <c r="L125" s="1">
        <v>0.0</v>
      </c>
      <c r="M125" s="1">
        <v>0.0</v>
      </c>
      <c r="N125" s="1">
        <v>23.0</v>
      </c>
      <c r="O125" s="1">
        <v>0.0</v>
      </c>
      <c r="P125" s="1">
        <v>4.0</v>
      </c>
      <c r="T125" s="3"/>
    </row>
    <row r="126" ht="15.75" customHeight="1">
      <c r="A126" s="1">
        <v>4.0</v>
      </c>
      <c r="B126" s="2">
        <v>41834.0</v>
      </c>
      <c r="C126" s="3">
        <f t="shared" si="1"/>
        <v>29</v>
      </c>
      <c r="D126" s="3">
        <v>2014.0</v>
      </c>
      <c r="E126" s="3" t="s">
        <v>27</v>
      </c>
      <c r="F126" s="1" t="s">
        <v>34</v>
      </c>
      <c r="G126" s="1" t="s">
        <v>29</v>
      </c>
      <c r="H126" s="1">
        <v>27.0</v>
      </c>
      <c r="I126" s="1">
        <v>0.0</v>
      </c>
      <c r="J126" s="3">
        <v>27.0</v>
      </c>
      <c r="K126" s="1">
        <v>1.0</v>
      </c>
      <c r="L126" s="1">
        <v>0.0</v>
      </c>
      <c r="M126" s="1">
        <v>0.0</v>
      </c>
      <c r="N126" s="1">
        <v>7.0</v>
      </c>
      <c r="O126" s="1">
        <v>0.0</v>
      </c>
      <c r="P126" s="1">
        <v>19.0</v>
      </c>
      <c r="T126" s="3"/>
    </row>
    <row r="127" ht="15.75" customHeight="1">
      <c r="A127" s="1">
        <v>4.0</v>
      </c>
      <c r="B127" s="2">
        <v>41834.0</v>
      </c>
      <c r="C127" s="3">
        <f t="shared" si="1"/>
        <v>29</v>
      </c>
      <c r="D127" s="3">
        <v>2014.0</v>
      </c>
      <c r="E127" s="3" t="s">
        <v>27</v>
      </c>
      <c r="F127" s="1" t="s">
        <v>34</v>
      </c>
      <c r="G127" s="1" t="s">
        <v>31</v>
      </c>
      <c r="H127" s="1">
        <v>11.0</v>
      </c>
      <c r="I127" s="1">
        <v>2.0</v>
      </c>
      <c r="J127" s="3">
        <v>9.0</v>
      </c>
      <c r="K127" s="1">
        <v>0.0</v>
      </c>
      <c r="L127" s="1">
        <v>0.0</v>
      </c>
      <c r="M127" s="1">
        <v>0.0</v>
      </c>
      <c r="N127" s="1">
        <v>6.0</v>
      </c>
      <c r="O127" s="1">
        <v>0.0</v>
      </c>
      <c r="P127" s="1">
        <v>3.0</v>
      </c>
      <c r="T127" s="3"/>
    </row>
    <row r="128" ht="15.75" customHeight="1">
      <c r="A128" s="1">
        <v>4.0</v>
      </c>
      <c r="B128" s="2">
        <v>41834.0</v>
      </c>
      <c r="C128" s="3">
        <f t="shared" si="1"/>
        <v>29</v>
      </c>
      <c r="D128" s="3">
        <v>2014.0</v>
      </c>
      <c r="E128" s="3" t="s">
        <v>62</v>
      </c>
      <c r="F128" s="1" t="s">
        <v>36</v>
      </c>
      <c r="G128" s="1" t="s">
        <v>29</v>
      </c>
      <c r="H128" s="1">
        <v>58.0</v>
      </c>
      <c r="I128" s="1">
        <v>6.0</v>
      </c>
      <c r="J128" s="3">
        <v>52.0</v>
      </c>
      <c r="K128" s="1">
        <v>12.0</v>
      </c>
      <c r="L128" s="1">
        <v>0.0</v>
      </c>
      <c r="M128" s="1">
        <v>0.0</v>
      </c>
      <c r="N128" s="1">
        <v>25.0</v>
      </c>
      <c r="O128" s="1">
        <v>6.0</v>
      </c>
      <c r="P128" s="1">
        <v>9.0</v>
      </c>
      <c r="T128" s="3"/>
    </row>
    <row r="129" ht="15.75" customHeight="1">
      <c r="A129" s="1">
        <v>4.0</v>
      </c>
      <c r="B129" s="2">
        <v>41834.0</v>
      </c>
      <c r="C129" s="3">
        <f t="shared" si="1"/>
        <v>29</v>
      </c>
      <c r="D129" s="3">
        <v>2014.0</v>
      </c>
      <c r="E129" s="3" t="s">
        <v>62</v>
      </c>
      <c r="F129" s="1" t="s">
        <v>36</v>
      </c>
      <c r="G129" s="1" t="s">
        <v>31</v>
      </c>
      <c r="H129" s="1">
        <v>18.0</v>
      </c>
      <c r="I129" s="1">
        <v>4.0</v>
      </c>
      <c r="J129" s="3">
        <v>14.0</v>
      </c>
      <c r="K129" s="1">
        <v>3.0</v>
      </c>
      <c r="L129" s="1">
        <v>0.0</v>
      </c>
      <c r="M129" s="1">
        <v>0.0</v>
      </c>
      <c r="N129" s="1">
        <v>9.0</v>
      </c>
      <c r="O129" s="1">
        <v>1.0</v>
      </c>
      <c r="P129" s="1">
        <v>1.0</v>
      </c>
      <c r="T129" s="3"/>
    </row>
    <row r="130" ht="15.75" customHeight="1">
      <c r="A130" s="1">
        <v>4.0</v>
      </c>
      <c r="B130" s="2">
        <v>41834.0</v>
      </c>
      <c r="C130" s="3">
        <f t="shared" si="1"/>
        <v>29</v>
      </c>
      <c r="D130" s="3">
        <v>2014.0</v>
      </c>
      <c r="E130" s="3" t="s">
        <v>62</v>
      </c>
      <c r="F130" s="1" t="s">
        <v>37</v>
      </c>
      <c r="G130" s="1" t="s">
        <v>29</v>
      </c>
      <c r="H130" s="1">
        <v>182.0</v>
      </c>
      <c r="I130" s="1">
        <v>84.0</v>
      </c>
      <c r="J130" s="3">
        <v>98.0</v>
      </c>
      <c r="K130" s="1">
        <v>48.0</v>
      </c>
      <c r="L130" s="1">
        <v>0.0</v>
      </c>
      <c r="M130" s="1">
        <v>0.0</v>
      </c>
      <c r="N130" s="1">
        <v>41.0</v>
      </c>
      <c r="O130" s="1">
        <v>1.0</v>
      </c>
      <c r="P130" s="1">
        <v>8.0</v>
      </c>
      <c r="T130" s="3"/>
    </row>
    <row r="131" ht="15.75" customHeight="1">
      <c r="A131" s="1">
        <v>4.0</v>
      </c>
      <c r="B131" s="2">
        <v>41834.0</v>
      </c>
      <c r="C131" s="3">
        <f t="shared" si="1"/>
        <v>29</v>
      </c>
      <c r="D131" s="3">
        <v>2014.0</v>
      </c>
      <c r="E131" s="3" t="s">
        <v>62</v>
      </c>
      <c r="F131" s="1" t="s">
        <v>37</v>
      </c>
      <c r="G131" s="1" t="s">
        <v>31</v>
      </c>
      <c r="H131" s="1">
        <v>33.0</v>
      </c>
      <c r="I131" s="1">
        <v>14.0</v>
      </c>
      <c r="J131" s="3">
        <v>19.0</v>
      </c>
      <c r="K131" s="1">
        <v>4.0</v>
      </c>
      <c r="L131" s="1">
        <v>0.0</v>
      </c>
      <c r="M131" s="1">
        <v>0.0</v>
      </c>
      <c r="N131" s="1">
        <v>8.0</v>
      </c>
      <c r="O131" s="1">
        <v>0.0</v>
      </c>
      <c r="P131" s="1">
        <v>7.0</v>
      </c>
      <c r="T131" s="3"/>
    </row>
    <row r="132" ht="15.75" customHeight="1">
      <c r="A132" s="1">
        <v>4.0</v>
      </c>
      <c r="B132" s="2">
        <v>41834.0</v>
      </c>
      <c r="C132" s="3">
        <f t="shared" si="1"/>
        <v>29</v>
      </c>
      <c r="D132" s="3">
        <v>2014.0</v>
      </c>
      <c r="E132" s="3" t="s">
        <v>62</v>
      </c>
      <c r="F132" s="1" t="s">
        <v>38</v>
      </c>
      <c r="G132" s="1" t="s">
        <v>29</v>
      </c>
      <c r="H132" s="1">
        <v>175.0</v>
      </c>
      <c r="I132" s="1">
        <v>60.0</v>
      </c>
      <c r="J132" s="3">
        <v>115.0</v>
      </c>
      <c r="K132" s="1">
        <v>1.0</v>
      </c>
      <c r="L132" s="1">
        <v>0.0</v>
      </c>
      <c r="M132" s="1">
        <v>0.0</v>
      </c>
      <c r="N132" s="1">
        <v>85.0</v>
      </c>
      <c r="O132" s="1">
        <v>23.0</v>
      </c>
      <c r="P132" s="1">
        <v>6.0</v>
      </c>
      <c r="T132" s="3"/>
    </row>
    <row r="133" ht="15.75" customHeight="1">
      <c r="A133" s="1">
        <v>4.0</v>
      </c>
      <c r="B133" s="2">
        <v>41834.0</v>
      </c>
      <c r="C133" s="3">
        <f t="shared" si="1"/>
        <v>29</v>
      </c>
      <c r="D133" s="3">
        <v>2014.0</v>
      </c>
      <c r="E133" s="3" t="s">
        <v>62</v>
      </c>
      <c r="F133" s="1" t="s">
        <v>38</v>
      </c>
      <c r="G133" s="1" t="s">
        <v>31</v>
      </c>
      <c r="H133" s="1">
        <v>285.0</v>
      </c>
      <c r="I133" s="1">
        <v>134.0</v>
      </c>
      <c r="J133" s="3">
        <v>151.0</v>
      </c>
      <c r="K133" s="1">
        <v>40.0</v>
      </c>
      <c r="L133" s="1">
        <v>0.0</v>
      </c>
      <c r="M133" s="1">
        <v>0.0</v>
      </c>
      <c r="N133" s="1">
        <v>85.0</v>
      </c>
      <c r="O133" s="1">
        <v>12.0</v>
      </c>
      <c r="P133" s="1">
        <v>14.0</v>
      </c>
      <c r="T133" s="3"/>
    </row>
    <row r="134" ht="15.75" customHeight="1">
      <c r="A134" s="1">
        <v>4.0</v>
      </c>
      <c r="B134" s="2">
        <v>41834.0</v>
      </c>
      <c r="C134" s="3">
        <f t="shared" si="1"/>
        <v>29</v>
      </c>
      <c r="D134" s="3">
        <v>2014.0</v>
      </c>
      <c r="E134" s="3" t="s">
        <v>43</v>
      </c>
      <c r="F134" s="1" t="s">
        <v>44</v>
      </c>
      <c r="G134" s="1" t="s">
        <v>29</v>
      </c>
      <c r="H134" s="1">
        <v>13.0</v>
      </c>
      <c r="I134" s="1">
        <v>9.0</v>
      </c>
      <c r="J134" s="3">
        <v>4.0</v>
      </c>
      <c r="K134" s="1">
        <v>0.0</v>
      </c>
      <c r="L134" s="1">
        <v>0.0</v>
      </c>
      <c r="M134" s="1">
        <v>0.0</v>
      </c>
      <c r="N134" s="1">
        <v>0.0</v>
      </c>
      <c r="O134" s="1">
        <v>2.0</v>
      </c>
      <c r="P134" s="1">
        <v>2.0</v>
      </c>
      <c r="T134" s="3"/>
    </row>
    <row r="135" ht="15.75" customHeight="1">
      <c r="A135" s="1">
        <v>4.0</v>
      </c>
      <c r="B135" s="2">
        <v>41834.0</v>
      </c>
      <c r="C135" s="3">
        <f t="shared" si="1"/>
        <v>29</v>
      </c>
      <c r="D135" s="3">
        <v>2014.0</v>
      </c>
      <c r="E135" s="3" t="s">
        <v>43</v>
      </c>
      <c r="F135" s="1" t="s">
        <v>44</v>
      </c>
      <c r="G135" s="1" t="s">
        <v>31</v>
      </c>
      <c r="H135" s="1">
        <v>155.0</v>
      </c>
      <c r="I135" s="1">
        <v>57.0</v>
      </c>
      <c r="J135" s="3">
        <v>98.0</v>
      </c>
      <c r="K135" s="1">
        <v>7.0</v>
      </c>
      <c r="L135" s="1">
        <v>0.0</v>
      </c>
      <c r="M135" s="1">
        <v>0.0</v>
      </c>
      <c r="N135" s="1">
        <v>89.0</v>
      </c>
      <c r="O135" s="1">
        <v>0.0</v>
      </c>
      <c r="P135" s="1">
        <v>2.0</v>
      </c>
      <c r="T135" s="3"/>
    </row>
    <row r="136" ht="15.75" customHeight="1">
      <c r="A136" s="1">
        <v>4.0</v>
      </c>
      <c r="B136" s="2">
        <v>41834.0</v>
      </c>
      <c r="C136" s="3">
        <f t="shared" si="1"/>
        <v>29</v>
      </c>
      <c r="D136" s="3">
        <v>2014.0</v>
      </c>
      <c r="E136" s="3" t="s">
        <v>39</v>
      </c>
      <c r="F136" s="1" t="s">
        <v>40</v>
      </c>
      <c r="G136" s="1" t="s">
        <v>29</v>
      </c>
      <c r="H136" s="1">
        <v>162.0</v>
      </c>
      <c r="I136" s="1">
        <v>76.0</v>
      </c>
      <c r="J136" s="3">
        <v>86.0</v>
      </c>
      <c r="K136" s="1">
        <v>1.0</v>
      </c>
      <c r="L136" s="1">
        <v>0.0</v>
      </c>
      <c r="M136" s="1">
        <v>0.0</v>
      </c>
      <c r="N136" s="1">
        <v>78.0</v>
      </c>
      <c r="O136" s="1">
        <v>4.0</v>
      </c>
      <c r="P136" s="1">
        <v>3.0</v>
      </c>
      <c r="T136" s="3"/>
    </row>
    <row r="137" ht="15.75" customHeight="1">
      <c r="A137" s="1">
        <v>4.0</v>
      </c>
      <c r="B137" s="2">
        <v>41834.0</v>
      </c>
      <c r="C137" s="3">
        <f t="shared" si="1"/>
        <v>29</v>
      </c>
      <c r="D137" s="3">
        <v>2014.0</v>
      </c>
      <c r="E137" s="3" t="s">
        <v>39</v>
      </c>
      <c r="F137" s="1" t="s">
        <v>40</v>
      </c>
      <c r="G137" s="1" t="s">
        <v>31</v>
      </c>
      <c r="H137" s="1">
        <v>40.0</v>
      </c>
      <c r="I137" s="1">
        <v>12.0</v>
      </c>
      <c r="J137" s="3">
        <v>28.0</v>
      </c>
      <c r="K137" s="1">
        <v>1.0</v>
      </c>
      <c r="L137" s="1">
        <v>0.0</v>
      </c>
      <c r="M137" s="1">
        <v>0.0</v>
      </c>
      <c r="N137" s="1">
        <v>13.0</v>
      </c>
      <c r="O137" s="1">
        <v>6.0</v>
      </c>
      <c r="P137" s="1">
        <v>8.0</v>
      </c>
      <c r="T137" s="3"/>
    </row>
    <row r="138" ht="15.75" customHeight="1">
      <c r="A138" s="1">
        <v>4.0</v>
      </c>
      <c r="B138" s="2">
        <v>41834.0</v>
      </c>
      <c r="C138" s="3">
        <f t="shared" si="1"/>
        <v>29</v>
      </c>
      <c r="D138" s="3">
        <v>2014.0</v>
      </c>
      <c r="E138" s="3" t="s">
        <v>39</v>
      </c>
      <c r="F138" s="1" t="s">
        <v>41</v>
      </c>
      <c r="G138" s="1" t="s">
        <v>29</v>
      </c>
      <c r="H138" s="1">
        <v>81.0</v>
      </c>
      <c r="I138" s="1">
        <v>15.0</v>
      </c>
      <c r="J138" s="3">
        <v>66.0</v>
      </c>
      <c r="K138" s="1">
        <v>27.0</v>
      </c>
      <c r="L138" s="1">
        <v>0.0</v>
      </c>
      <c r="M138" s="1">
        <v>0.0</v>
      </c>
      <c r="N138" s="1">
        <v>33.0</v>
      </c>
      <c r="O138" s="1">
        <v>0.0</v>
      </c>
      <c r="P138" s="1">
        <v>6.0</v>
      </c>
      <c r="T138" s="3"/>
    </row>
    <row r="139" ht="15.75" customHeight="1">
      <c r="A139" s="1">
        <v>4.0</v>
      </c>
      <c r="B139" s="2">
        <v>41834.0</v>
      </c>
      <c r="C139" s="3">
        <f t="shared" si="1"/>
        <v>29</v>
      </c>
      <c r="D139" s="3">
        <v>2014.0</v>
      </c>
      <c r="E139" s="3" t="s">
        <v>39</v>
      </c>
      <c r="F139" s="1" t="s">
        <v>41</v>
      </c>
      <c r="G139" s="1" t="s">
        <v>31</v>
      </c>
      <c r="H139" s="1">
        <v>108.0</v>
      </c>
      <c r="I139" s="1">
        <v>36.0</v>
      </c>
      <c r="J139" s="3">
        <v>72.0</v>
      </c>
      <c r="K139" s="1">
        <v>7.0</v>
      </c>
      <c r="L139" s="1">
        <v>0.0</v>
      </c>
      <c r="M139" s="1">
        <v>0.0</v>
      </c>
      <c r="N139" s="1">
        <v>52.0</v>
      </c>
      <c r="O139" s="1">
        <v>5.0</v>
      </c>
      <c r="P139" s="1">
        <v>8.0</v>
      </c>
      <c r="T139" s="3"/>
    </row>
    <row r="140" ht="15.75" customHeight="1">
      <c r="A140" s="1">
        <v>4.0</v>
      </c>
      <c r="B140" s="2">
        <v>41834.0</v>
      </c>
      <c r="C140" s="3">
        <f t="shared" si="1"/>
        <v>29</v>
      </c>
      <c r="D140" s="3">
        <v>2014.0</v>
      </c>
      <c r="E140" s="3" t="s">
        <v>39</v>
      </c>
      <c r="F140" s="1" t="s">
        <v>42</v>
      </c>
      <c r="G140" s="1" t="s">
        <v>29</v>
      </c>
      <c r="H140" s="1">
        <v>83.0</v>
      </c>
      <c r="I140" s="1">
        <v>51.0</v>
      </c>
      <c r="J140" s="3">
        <v>32.0</v>
      </c>
      <c r="K140" s="1">
        <v>0.0</v>
      </c>
      <c r="L140" s="1">
        <v>0.0</v>
      </c>
      <c r="M140" s="1">
        <v>0.0</v>
      </c>
      <c r="N140" s="1">
        <v>19.0</v>
      </c>
      <c r="O140" s="1">
        <v>1.0</v>
      </c>
      <c r="P140" s="1">
        <v>12.0</v>
      </c>
      <c r="T140" s="3"/>
    </row>
    <row r="141" ht="15.75" customHeight="1">
      <c r="A141" s="1">
        <v>4.0</v>
      </c>
      <c r="B141" s="2">
        <v>41834.0</v>
      </c>
      <c r="C141" s="3">
        <f t="shared" si="1"/>
        <v>29</v>
      </c>
      <c r="D141" s="3">
        <v>2014.0</v>
      </c>
      <c r="E141" s="3" t="s">
        <v>39</v>
      </c>
      <c r="F141" s="1" t="s">
        <v>42</v>
      </c>
      <c r="G141" s="1" t="s">
        <v>31</v>
      </c>
      <c r="H141" s="1" t="s">
        <v>30</v>
      </c>
      <c r="I141" s="1" t="s">
        <v>30</v>
      </c>
      <c r="J141" s="3" t="s">
        <v>30</v>
      </c>
      <c r="K141" s="1" t="s">
        <v>30</v>
      </c>
      <c r="L141" s="1" t="s">
        <v>30</v>
      </c>
      <c r="M141" s="1" t="s">
        <v>30</v>
      </c>
      <c r="N141" s="1" t="s">
        <v>30</v>
      </c>
      <c r="O141" s="1" t="s">
        <v>30</v>
      </c>
      <c r="P141" s="1" t="s">
        <v>30</v>
      </c>
      <c r="T141" s="3"/>
    </row>
    <row r="142" ht="15.75" customHeight="1">
      <c r="A142" s="1">
        <v>4.0</v>
      </c>
      <c r="B142" s="2">
        <v>41834.0</v>
      </c>
      <c r="C142" s="3">
        <f t="shared" si="1"/>
        <v>29</v>
      </c>
      <c r="D142" s="3">
        <v>2014.0</v>
      </c>
      <c r="E142" s="3" t="s">
        <v>45</v>
      </c>
      <c r="F142" s="1" t="s">
        <v>46</v>
      </c>
      <c r="G142" s="1" t="s">
        <v>29</v>
      </c>
      <c r="H142" s="1">
        <v>147.0</v>
      </c>
      <c r="I142" s="1">
        <v>80.0</v>
      </c>
      <c r="J142" s="3">
        <v>67.0</v>
      </c>
      <c r="K142" s="1">
        <v>4.0</v>
      </c>
      <c r="L142" s="1">
        <v>0.0</v>
      </c>
      <c r="M142" s="1">
        <v>0.0</v>
      </c>
      <c r="N142" s="1">
        <v>53.0</v>
      </c>
      <c r="O142" s="1">
        <v>3.0</v>
      </c>
      <c r="P142" s="1">
        <v>7.0</v>
      </c>
      <c r="T142" s="3"/>
    </row>
    <row r="143" ht="15.75" customHeight="1">
      <c r="A143" s="1">
        <v>4.0</v>
      </c>
      <c r="B143" s="2">
        <v>41834.0</v>
      </c>
      <c r="C143" s="3">
        <f t="shared" si="1"/>
        <v>29</v>
      </c>
      <c r="D143" s="3">
        <v>2014.0</v>
      </c>
      <c r="E143" s="3" t="s">
        <v>45</v>
      </c>
      <c r="F143" s="1" t="s">
        <v>46</v>
      </c>
      <c r="G143" s="1" t="s">
        <v>31</v>
      </c>
      <c r="H143" s="1">
        <v>52.0</v>
      </c>
      <c r="I143" s="1">
        <v>31.0</v>
      </c>
      <c r="J143" s="3">
        <v>21.0</v>
      </c>
      <c r="K143" s="1">
        <v>6.0</v>
      </c>
      <c r="L143" s="1">
        <v>0.0</v>
      </c>
      <c r="M143" s="1">
        <v>0.0</v>
      </c>
      <c r="N143" s="1">
        <v>12.0</v>
      </c>
      <c r="O143" s="1">
        <v>0.0</v>
      </c>
      <c r="P143" s="1">
        <v>3.0</v>
      </c>
      <c r="T143" s="3"/>
    </row>
    <row r="144" ht="15.75" customHeight="1">
      <c r="A144" s="1">
        <v>4.0</v>
      </c>
      <c r="B144" s="2">
        <v>41834.0</v>
      </c>
      <c r="C144" s="3">
        <f t="shared" si="1"/>
        <v>29</v>
      </c>
      <c r="D144" s="3">
        <v>2014.0</v>
      </c>
      <c r="E144" s="3" t="s">
        <v>45</v>
      </c>
      <c r="F144" s="1" t="s">
        <v>48</v>
      </c>
      <c r="G144" s="1" t="s">
        <v>29</v>
      </c>
      <c r="H144" s="1">
        <v>92.0</v>
      </c>
      <c r="I144" s="1">
        <v>41.0</v>
      </c>
      <c r="J144" s="3">
        <v>51.0</v>
      </c>
      <c r="K144" s="1">
        <v>3.0</v>
      </c>
      <c r="L144" s="1">
        <v>0.0</v>
      </c>
      <c r="M144" s="1">
        <v>0.0</v>
      </c>
      <c r="N144" s="1">
        <v>32.0</v>
      </c>
      <c r="O144" s="1">
        <v>1.0</v>
      </c>
      <c r="P144" s="1">
        <v>15.0</v>
      </c>
      <c r="T144" s="3"/>
    </row>
    <row r="145" ht="15.75" customHeight="1">
      <c r="A145" s="1">
        <v>4.0</v>
      </c>
      <c r="B145" s="2">
        <v>41834.0</v>
      </c>
      <c r="C145" s="3">
        <f t="shared" si="1"/>
        <v>29</v>
      </c>
      <c r="D145" s="3">
        <v>2014.0</v>
      </c>
      <c r="E145" s="3" t="s">
        <v>45</v>
      </c>
      <c r="F145" s="1" t="s">
        <v>48</v>
      </c>
      <c r="G145" s="1" t="s">
        <v>31</v>
      </c>
      <c r="H145" s="1">
        <v>84.0</v>
      </c>
      <c r="I145" s="1">
        <v>27.0</v>
      </c>
      <c r="J145" s="3">
        <v>57.0</v>
      </c>
      <c r="K145" s="1">
        <v>6.0</v>
      </c>
      <c r="L145" s="1">
        <v>0.0</v>
      </c>
      <c r="M145" s="1">
        <v>0.0</v>
      </c>
      <c r="N145" s="1">
        <v>43.0</v>
      </c>
      <c r="O145" s="1">
        <v>3.0</v>
      </c>
      <c r="P145" s="1">
        <v>5.0</v>
      </c>
      <c r="T145" s="3"/>
    </row>
    <row r="146" ht="15.75" customHeight="1">
      <c r="A146" s="1">
        <v>4.0</v>
      </c>
      <c r="B146" s="2">
        <v>41835.0</v>
      </c>
      <c r="C146" s="3">
        <f t="shared" si="1"/>
        <v>29</v>
      </c>
      <c r="D146" s="3">
        <v>2014.0</v>
      </c>
      <c r="E146" s="3" t="s">
        <v>27</v>
      </c>
      <c r="F146" s="1" t="s">
        <v>28</v>
      </c>
      <c r="G146" s="1" t="s">
        <v>29</v>
      </c>
      <c r="H146" s="1">
        <v>3.0</v>
      </c>
      <c r="I146" s="1">
        <v>0.0</v>
      </c>
      <c r="J146" s="3">
        <v>3.0</v>
      </c>
      <c r="K146" s="1">
        <v>0.0</v>
      </c>
      <c r="L146" s="1">
        <v>0.0</v>
      </c>
      <c r="M146" s="1">
        <v>0.0</v>
      </c>
      <c r="N146" s="1">
        <v>3.0</v>
      </c>
      <c r="O146" s="1">
        <v>0.0</v>
      </c>
      <c r="P146" s="1">
        <v>0.0</v>
      </c>
      <c r="T146" s="3"/>
    </row>
    <row r="147" ht="15.75" customHeight="1">
      <c r="A147" s="1">
        <v>4.0</v>
      </c>
      <c r="B147" s="2">
        <v>41835.0</v>
      </c>
      <c r="C147" s="3">
        <f t="shared" si="1"/>
        <v>29</v>
      </c>
      <c r="D147" s="3">
        <v>2014.0</v>
      </c>
      <c r="E147" s="3" t="s">
        <v>27</v>
      </c>
      <c r="F147" s="1" t="s">
        <v>28</v>
      </c>
      <c r="G147" s="1" t="s">
        <v>31</v>
      </c>
      <c r="H147" s="1">
        <v>17.0</v>
      </c>
      <c r="I147" s="1">
        <v>3.0</v>
      </c>
      <c r="J147" s="3">
        <v>14.0</v>
      </c>
      <c r="K147" s="1">
        <v>0.0</v>
      </c>
      <c r="L147" s="1">
        <v>0.0</v>
      </c>
      <c r="M147" s="1">
        <v>0.0</v>
      </c>
      <c r="N147" s="1">
        <v>8.0</v>
      </c>
      <c r="O147" s="1">
        <v>0.0</v>
      </c>
      <c r="P147" s="1">
        <v>6.0</v>
      </c>
      <c r="T147" s="3"/>
    </row>
    <row r="148" ht="15.75" customHeight="1">
      <c r="A148" s="1">
        <v>4.0</v>
      </c>
      <c r="B148" s="2">
        <v>41835.0</v>
      </c>
      <c r="C148" s="3">
        <f t="shared" si="1"/>
        <v>29</v>
      </c>
      <c r="D148" s="3">
        <v>2014.0</v>
      </c>
      <c r="E148" s="3" t="s">
        <v>27</v>
      </c>
      <c r="F148" s="1" t="s">
        <v>33</v>
      </c>
      <c r="G148" s="1" t="s">
        <v>29</v>
      </c>
      <c r="H148" s="1">
        <v>31.0</v>
      </c>
      <c r="I148" s="1">
        <v>15.0</v>
      </c>
      <c r="J148" s="3">
        <v>16.0</v>
      </c>
      <c r="K148" s="1">
        <v>0.0</v>
      </c>
      <c r="L148" s="1">
        <v>0.0</v>
      </c>
      <c r="M148" s="1">
        <v>0.0</v>
      </c>
      <c r="N148" s="1">
        <v>15.0</v>
      </c>
      <c r="O148" s="1">
        <v>0.0</v>
      </c>
      <c r="P148" s="1">
        <v>1.0</v>
      </c>
      <c r="T148" s="3"/>
    </row>
    <row r="149" ht="15.75" customHeight="1">
      <c r="A149" s="1">
        <v>4.0</v>
      </c>
      <c r="B149" s="2">
        <v>41835.0</v>
      </c>
      <c r="C149" s="3">
        <f t="shared" si="1"/>
        <v>29</v>
      </c>
      <c r="D149" s="3">
        <v>2014.0</v>
      </c>
      <c r="E149" s="3" t="s">
        <v>27</v>
      </c>
      <c r="F149" s="1" t="s">
        <v>33</v>
      </c>
      <c r="G149" s="1" t="s">
        <v>31</v>
      </c>
      <c r="H149" s="1">
        <v>13.0</v>
      </c>
      <c r="I149" s="1">
        <v>4.0</v>
      </c>
      <c r="J149" s="3">
        <v>9.0</v>
      </c>
      <c r="K149" s="1">
        <v>0.0</v>
      </c>
      <c r="L149" s="1">
        <v>1.0</v>
      </c>
      <c r="M149" s="1">
        <v>0.0</v>
      </c>
      <c r="N149" s="1">
        <v>6.0</v>
      </c>
      <c r="O149" s="1">
        <v>0.0</v>
      </c>
      <c r="P149" s="1">
        <v>2.0</v>
      </c>
      <c r="T149" s="3"/>
    </row>
    <row r="150" ht="15.75" customHeight="1">
      <c r="A150" s="1">
        <v>4.0</v>
      </c>
      <c r="B150" s="2">
        <v>41835.0</v>
      </c>
      <c r="C150" s="3">
        <f t="shared" si="1"/>
        <v>29</v>
      </c>
      <c r="D150" s="3">
        <v>2014.0</v>
      </c>
      <c r="E150" s="3" t="s">
        <v>27</v>
      </c>
      <c r="F150" s="1" t="s">
        <v>34</v>
      </c>
      <c r="G150" s="1" t="s">
        <v>29</v>
      </c>
      <c r="H150" s="1">
        <v>16.0</v>
      </c>
      <c r="I150" s="1">
        <v>3.0</v>
      </c>
      <c r="J150" s="3">
        <v>13.0</v>
      </c>
      <c r="K150" s="1">
        <v>0.0</v>
      </c>
      <c r="L150" s="1">
        <v>0.0</v>
      </c>
      <c r="M150" s="1">
        <v>0.0</v>
      </c>
      <c r="N150" s="1">
        <v>7.0</v>
      </c>
      <c r="O150" s="1">
        <v>2.0</v>
      </c>
      <c r="P150" s="1">
        <v>4.0</v>
      </c>
      <c r="T150" s="3"/>
    </row>
    <row r="151" ht="15.75" customHeight="1">
      <c r="A151" s="1">
        <v>4.0</v>
      </c>
      <c r="B151" s="2">
        <v>41835.0</v>
      </c>
      <c r="C151" s="3">
        <f t="shared" si="1"/>
        <v>29</v>
      </c>
      <c r="D151" s="3">
        <v>2014.0</v>
      </c>
      <c r="E151" s="3" t="s">
        <v>27</v>
      </c>
      <c r="F151" s="1" t="s">
        <v>34</v>
      </c>
      <c r="G151" s="1" t="s">
        <v>31</v>
      </c>
      <c r="H151" s="1">
        <v>21.0</v>
      </c>
      <c r="I151" s="1">
        <v>4.0</v>
      </c>
      <c r="J151" s="3">
        <v>17.0</v>
      </c>
      <c r="K151" s="1">
        <v>2.0</v>
      </c>
      <c r="L151" s="1">
        <v>0.0</v>
      </c>
      <c r="M151" s="1">
        <v>0.0</v>
      </c>
      <c r="N151" s="1">
        <v>8.0</v>
      </c>
      <c r="O151" s="1">
        <v>0.0</v>
      </c>
      <c r="P151" s="1">
        <v>7.0</v>
      </c>
      <c r="T151" s="3"/>
    </row>
    <row r="152" ht="15.75" customHeight="1">
      <c r="A152" s="1">
        <v>4.0</v>
      </c>
      <c r="B152" s="2">
        <v>41835.0</v>
      </c>
      <c r="C152" s="3">
        <f t="shared" si="1"/>
        <v>29</v>
      </c>
      <c r="D152" s="3">
        <v>2014.0</v>
      </c>
      <c r="E152" s="3" t="s">
        <v>62</v>
      </c>
      <c r="F152" s="1" t="s">
        <v>36</v>
      </c>
      <c r="G152" s="1" t="s">
        <v>29</v>
      </c>
      <c r="H152" s="1">
        <v>102.0</v>
      </c>
      <c r="I152" s="1">
        <v>32.0</v>
      </c>
      <c r="J152" s="3">
        <v>70.0</v>
      </c>
      <c r="K152" s="1">
        <v>1.0</v>
      </c>
      <c r="L152" s="1">
        <v>0.0</v>
      </c>
      <c r="M152" s="1">
        <v>0.0</v>
      </c>
      <c r="N152" s="1">
        <v>57.0</v>
      </c>
      <c r="O152" s="1">
        <v>5.0</v>
      </c>
      <c r="P152" s="1">
        <v>7.0</v>
      </c>
      <c r="T152" s="3"/>
    </row>
    <row r="153" ht="15.75" customHeight="1">
      <c r="A153" s="1">
        <v>4.0</v>
      </c>
      <c r="B153" s="2">
        <v>41835.0</v>
      </c>
      <c r="C153" s="3">
        <f t="shared" si="1"/>
        <v>29</v>
      </c>
      <c r="D153" s="3">
        <v>2014.0</v>
      </c>
      <c r="E153" s="3" t="s">
        <v>62</v>
      </c>
      <c r="F153" s="1" t="s">
        <v>36</v>
      </c>
      <c r="G153" s="1" t="s">
        <v>31</v>
      </c>
      <c r="H153" s="1">
        <v>7.0</v>
      </c>
      <c r="I153" s="1">
        <v>2.0</v>
      </c>
      <c r="J153" s="3">
        <v>5.0</v>
      </c>
      <c r="K153" s="1">
        <v>0.0</v>
      </c>
      <c r="L153" s="1">
        <v>0.0</v>
      </c>
      <c r="M153" s="1">
        <v>0.0</v>
      </c>
      <c r="N153" s="1">
        <v>5.0</v>
      </c>
      <c r="O153" s="1">
        <v>0.0</v>
      </c>
      <c r="P153" s="1">
        <v>0.0</v>
      </c>
      <c r="T153" s="3"/>
    </row>
    <row r="154" ht="15.75" customHeight="1">
      <c r="A154" s="1">
        <v>4.0</v>
      </c>
      <c r="B154" s="2">
        <v>41835.0</v>
      </c>
      <c r="C154" s="3">
        <f t="shared" si="1"/>
        <v>29</v>
      </c>
      <c r="D154" s="3">
        <v>2014.0</v>
      </c>
      <c r="E154" s="3" t="s">
        <v>62</v>
      </c>
      <c r="F154" s="1" t="s">
        <v>37</v>
      </c>
      <c r="G154" s="1" t="s">
        <v>29</v>
      </c>
      <c r="H154" s="1">
        <v>27.0</v>
      </c>
      <c r="I154" s="1">
        <v>15.0</v>
      </c>
      <c r="J154" s="3">
        <v>12.0</v>
      </c>
      <c r="K154" s="1">
        <v>5.0</v>
      </c>
      <c r="L154" s="1">
        <v>0.0</v>
      </c>
      <c r="M154" s="1">
        <v>0.0</v>
      </c>
      <c r="N154" s="1">
        <v>5.0</v>
      </c>
      <c r="O154" s="1">
        <v>0.0</v>
      </c>
      <c r="P154" s="1">
        <v>2.0</v>
      </c>
      <c r="T154" s="3"/>
    </row>
    <row r="155" ht="15.75" customHeight="1">
      <c r="A155" s="1">
        <v>4.0</v>
      </c>
      <c r="B155" s="2">
        <v>41835.0</v>
      </c>
      <c r="C155" s="3">
        <f t="shared" si="1"/>
        <v>29</v>
      </c>
      <c r="D155" s="3">
        <v>2014.0</v>
      </c>
      <c r="E155" s="3" t="s">
        <v>62</v>
      </c>
      <c r="F155" s="1" t="s">
        <v>37</v>
      </c>
      <c r="G155" s="1" t="s">
        <v>31</v>
      </c>
      <c r="H155" s="1">
        <v>20.0</v>
      </c>
      <c r="I155" s="1">
        <v>7.0</v>
      </c>
      <c r="J155" s="3">
        <v>13.0</v>
      </c>
      <c r="K155" s="1">
        <v>0.0</v>
      </c>
      <c r="L155" s="1">
        <v>0.0</v>
      </c>
      <c r="M155" s="1">
        <v>0.0</v>
      </c>
      <c r="N155" s="1">
        <v>9.0</v>
      </c>
      <c r="O155" s="1">
        <v>0.0</v>
      </c>
      <c r="P155" s="1">
        <v>4.0</v>
      </c>
      <c r="T155" s="3"/>
    </row>
    <row r="156" ht="15.75" customHeight="1">
      <c r="A156" s="1">
        <v>4.0</v>
      </c>
      <c r="B156" s="2">
        <v>41835.0</v>
      </c>
      <c r="C156" s="3">
        <f t="shared" si="1"/>
        <v>29</v>
      </c>
      <c r="D156" s="3">
        <v>2014.0</v>
      </c>
      <c r="E156" s="3" t="s">
        <v>62</v>
      </c>
      <c r="F156" s="1" t="s">
        <v>38</v>
      </c>
      <c r="G156" s="1" t="s">
        <v>29</v>
      </c>
      <c r="H156" s="1">
        <v>190.0</v>
      </c>
      <c r="I156" s="1">
        <v>77.0</v>
      </c>
      <c r="J156" s="3">
        <v>113.0</v>
      </c>
      <c r="K156" s="1">
        <v>11.0</v>
      </c>
      <c r="L156" s="1">
        <v>0.0</v>
      </c>
      <c r="M156" s="1">
        <v>0.0</v>
      </c>
      <c r="N156" s="1">
        <v>86.0</v>
      </c>
      <c r="O156" s="1">
        <v>13.0</v>
      </c>
      <c r="P156" s="1">
        <v>3.0</v>
      </c>
      <c r="T156" s="3"/>
    </row>
    <row r="157" ht="15.75" customHeight="1">
      <c r="A157" s="1">
        <v>4.0</v>
      </c>
      <c r="B157" s="2">
        <v>41835.0</v>
      </c>
      <c r="C157" s="3">
        <f t="shared" si="1"/>
        <v>29</v>
      </c>
      <c r="D157" s="3">
        <v>2014.0</v>
      </c>
      <c r="E157" s="3" t="s">
        <v>62</v>
      </c>
      <c r="F157" s="1" t="s">
        <v>38</v>
      </c>
      <c r="G157" s="1" t="s">
        <v>31</v>
      </c>
      <c r="H157" s="1">
        <v>339.0</v>
      </c>
      <c r="I157" s="1">
        <v>193.0</v>
      </c>
      <c r="J157" s="3">
        <v>146.0</v>
      </c>
      <c r="K157" s="1">
        <v>39.0</v>
      </c>
      <c r="L157" s="1">
        <v>0.0</v>
      </c>
      <c r="M157" s="1">
        <v>0.0</v>
      </c>
      <c r="N157" s="1">
        <v>100.0</v>
      </c>
      <c r="O157" s="1">
        <v>1.0</v>
      </c>
      <c r="P157" s="1">
        <v>6.0</v>
      </c>
      <c r="T157" s="3"/>
    </row>
    <row r="158" ht="15.75" customHeight="1">
      <c r="A158" s="1">
        <v>4.0</v>
      </c>
      <c r="B158" s="2">
        <v>41835.0</v>
      </c>
      <c r="C158" s="3">
        <f t="shared" si="1"/>
        <v>29</v>
      </c>
      <c r="D158" s="3">
        <v>2014.0</v>
      </c>
      <c r="E158" s="3" t="s">
        <v>43</v>
      </c>
      <c r="F158" s="1" t="s">
        <v>44</v>
      </c>
      <c r="G158" s="1" t="s">
        <v>29</v>
      </c>
      <c r="H158" s="1">
        <v>23.0</v>
      </c>
      <c r="I158" s="1">
        <v>7.0</v>
      </c>
      <c r="J158" s="3">
        <v>16.0</v>
      </c>
      <c r="K158" s="1">
        <v>0.0</v>
      </c>
      <c r="L158" s="1">
        <v>0.0</v>
      </c>
      <c r="M158" s="1">
        <v>0.0</v>
      </c>
      <c r="N158" s="1">
        <v>15.0</v>
      </c>
      <c r="O158" s="1">
        <v>1.0</v>
      </c>
      <c r="P158" s="1">
        <v>0.0</v>
      </c>
      <c r="T158" s="3"/>
    </row>
    <row r="159" ht="15.75" customHeight="1">
      <c r="A159" s="1">
        <v>4.0</v>
      </c>
      <c r="B159" s="2">
        <v>41835.0</v>
      </c>
      <c r="C159" s="3">
        <f t="shared" si="1"/>
        <v>29</v>
      </c>
      <c r="D159" s="3">
        <v>2014.0</v>
      </c>
      <c r="E159" s="3" t="s">
        <v>43</v>
      </c>
      <c r="F159" s="1" t="s">
        <v>44</v>
      </c>
      <c r="G159" s="1" t="s">
        <v>31</v>
      </c>
      <c r="H159" s="1">
        <v>129.0</v>
      </c>
      <c r="I159" s="1">
        <v>67.0</v>
      </c>
      <c r="J159" s="3">
        <v>62.0</v>
      </c>
      <c r="K159" s="1">
        <v>5.0</v>
      </c>
      <c r="L159" s="1">
        <v>0.0</v>
      </c>
      <c r="M159" s="1">
        <v>0.0</v>
      </c>
      <c r="N159" s="1">
        <v>0.0</v>
      </c>
      <c r="O159" s="1">
        <v>0.0</v>
      </c>
      <c r="P159" s="1">
        <v>57.0</v>
      </c>
      <c r="T159" s="3"/>
    </row>
    <row r="160" ht="15.75" customHeight="1">
      <c r="A160" s="1">
        <v>4.0</v>
      </c>
      <c r="B160" s="2">
        <v>41835.0</v>
      </c>
      <c r="C160" s="3">
        <f t="shared" si="1"/>
        <v>29</v>
      </c>
      <c r="D160" s="3">
        <v>2014.0</v>
      </c>
      <c r="E160" s="3" t="s">
        <v>39</v>
      </c>
      <c r="F160" s="1" t="s">
        <v>40</v>
      </c>
      <c r="G160" s="1" t="s">
        <v>29</v>
      </c>
      <c r="H160" s="1">
        <v>96.0</v>
      </c>
      <c r="I160" s="1">
        <v>45.0</v>
      </c>
      <c r="J160" s="3">
        <v>51.0</v>
      </c>
      <c r="K160" s="1">
        <v>7.0</v>
      </c>
      <c r="L160" s="1">
        <v>0.0</v>
      </c>
      <c r="M160" s="1">
        <v>0.0</v>
      </c>
      <c r="N160" s="1">
        <v>37.0</v>
      </c>
      <c r="O160" s="1">
        <v>2.0</v>
      </c>
      <c r="P160" s="1">
        <v>5.0</v>
      </c>
      <c r="T160" s="3"/>
    </row>
    <row r="161" ht="15.75" customHeight="1">
      <c r="A161" s="1">
        <v>4.0</v>
      </c>
      <c r="B161" s="2">
        <v>41835.0</v>
      </c>
      <c r="C161" s="3">
        <f t="shared" si="1"/>
        <v>29</v>
      </c>
      <c r="D161" s="3">
        <v>2014.0</v>
      </c>
      <c r="E161" s="3" t="s">
        <v>39</v>
      </c>
      <c r="F161" s="1" t="s">
        <v>40</v>
      </c>
      <c r="G161" s="1" t="s">
        <v>31</v>
      </c>
      <c r="H161" s="1">
        <v>64.0</v>
      </c>
      <c r="I161" s="1">
        <v>31.0</v>
      </c>
      <c r="J161" s="3">
        <v>33.0</v>
      </c>
      <c r="K161" s="1">
        <v>0.0</v>
      </c>
      <c r="L161" s="1">
        <v>0.0</v>
      </c>
      <c r="M161" s="1">
        <v>0.0</v>
      </c>
      <c r="N161" s="1">
        <v>25.0</v>
      </c>
      <c r="O161" s="1">
        <v>4.0</v>
      </c>
      <c r="P161" s="1">
        <v>4.0</v>
      </c>
      <c r="T161" s="3"/>
    </row>
    <row r="162" ht="15.75" customHeight="1">
      <c r="A162" s="1">
        <v>4.0</v>
      </c>
      <c r="B162" s="2">
        <v>41835.0</v>
      </c>
      <c r="C162" s="3">
        <f t="shared" si="1"/>
        <v>29</v>
      </c>
      <c r="D162" s="3">
        <v>2014.0</v>
      </c>
      <c r="E162" s="3" t="s">
        <v>39</v>
      </c>
      <c r="F162" s="1" t="s">
        <v>41</v>
      </c>
      <c r="G162" s="1" t="s">
        <v>29</v>
      </c>
      <c r="H162" s="1">
        <v>149.0</v>
      </c>
      <c r="I162" s="1">
        <v>57.0</v>
      </c>
      <c r="J162" s="3">
        <v>92.0</v>
      </c>
      <c r="K162" s="1">
        <v>55.0</v>
      </c>
      <c r="L162" s="1">
        <v>0.0</v>
      </c>
      <c r="M162" s="1">
        <v>0.0</v>
      </c>
      <c r="N162" s="1">
        <v>35.0</v>
      </c>
      <c r="O162" s="1">
        <v>1.0</v>
      </c>
      <c r="P162" s="1">
        <v>1.0</v>
      </c>
      <c r="T162" s="3"/>
    </row>
    <row r="163" ht="15.75" customHeight="1">
      <c r="A163" s="1">
        <v>4.0</v>
      </c>
      <c r="B163" s="2">
        <v>41835.0</v>
      </c>
      <c r="C163" s="3">
        <f t="shared" si="1"/>
        <v>29</v>
      </c>
      <c r="D163" s="3">
        <v>2014.0</v>
      </c>
      <c r="E163" s="3" t="s">
        <v>39</v>
      </c>
      <c r="F163" s="1" t="s">
        <v>41</v>
      </c>
      <c r="G163" s="1" t="s">
        <v>31</v>
      </c>
      <c r="H163" s="1">
        <v>112.0</v>
      </c>
      <c r="I163" s="1">
        <v>27.0</v>
      </c>
      <c r="J163" s="3">
        <v>85.0</v>
      </c>
      <c r="K163" s="1">
        <v>17.0</v>
      </c>
      <c r="L163" s="1">
        <v>0.0</v>
      </c>
      <c r="M163" s="1">
        <v>0.0</v>
      </c>
      <c r="N163" s="1">
        <v>64.0</v>
      </c>
      <c r="O163" s="1">
        <v>1.0</v>
      </c>
      <c r="P163" s="1">
        <v>3.0</v>
      </c>
      <c r="T163" s="3"/>
    </row>
    <row r="164" ht="15.75" customHeight="1">
      <c r="A164" s="1">
        <v>4.0</v>
      </c>
      <c r="B164" s="2">
        <v>41835.0</v>
      </c>
      <c r="C164" s="3">
        <f t="shared" si="1"/>
        <v>29</v>
      </c>
      <c r="D164" s="3">
        <v>2014.0</v>
      </c>
      <c r="E164" s="3" t="s">
        <v>39</v>
      </c>
      <c r="F164" s="1" t="s">
        <v>42</v>
      </c>
      <c r="G164" s="1" t="s">
        <v>29</v>
      </c>
      <c r="H164" s="1">
        <v>75.0</v>
      </c>
      <c r="I164" s="1">
        <v>52.0</v>
      </c>
      <c r="J164" s="3">
        <v>23.0</v>
      </c>
      <c r="K164" s="1">
        <v>1.0</v>
      </c>
      <c r="L164" s="1">
        <v>0.0</v>
      </c>
      <c r="M164" s="1">
        <v>0.0</v>
      </c>
      <c r="N164" s="1">
        <v>20.0</v>
      </c>
      <c r="O164" s="1">
        <v>1.0</v>
      </c>
      <c r="P164" s="1">
        <v>1.0</v>
      </c>
      <c r="T164" s="3"/>
    </row>
    <row r="165" ht="15.75" customHeight="1">
      <c r="A165" s="1">
        <v>4.0</v>
      </c>
      <c r="B165" s="2">
        <v>41835.0</v>
      </c>
      <c r="C165" s="3">
        <f t="shared" si="1"/>
        <v>29</v>
      </c>
      <c r="D165" s="3">
        <v>2014.0</v>
      </c>
      <c r="E165" s="3" t="s">
        <v>39</v>
      </c>
      <c r="F165" s="1" t="s">
        <v>42</v>
      </c>
      <c r="G165" s="1" t="s">
        <v>31</v>
      </c>
      <c r="H165" s="1">
        <v>266.0</v>
      </c>
      <c r="I165" s="1">
        <v>82.0</v>
      </c>
      <c r="J165" s="3">
        <v>184.0</v>
      </c>
      <c r="K165" s="1">
        <v>20.0</v>
      </c>
      <c r="L165" s="1">
        <v>0.0</v>
      </c>
      <c r="M165" s="1">
        <v>0.0</v>
      </c>
      <c r="N165" s="1">
        <v>88.0</v>
      </c>
      <c r="O165" s="1">
        <v>57.0</v>
      </c>
      <c r="P165" s="1">
        <v>19.0</v>
      </c>
      <c r="T165" s="3"/>
    </row>
    <row r="166" ht="15.75" customHeight="1">
      <c r="A166" s="1">
        <v>4.0</v>
      </c>
      <c r="B166" s="2">
        <v>41835.0</v>
      </c>
      <c r="C166" s="3">
        <f t="shared" si="1"/>
        <v>29</v>
      </c>
      <c r="D166" s="3">
        <v>2014.0</v>
      </c>
      <c r="E166" s="3" t="s">
        <v>45</v>
      </c>
      <c r="F166" s="1" t="s">
        <v>46</v>
      </c>
      <c r="G166" s="1" t="s">
        <v>29</v>
      </c>
      <c r="H166" s="1">
        <v>205.0</v>
      </c>
      <c r="I166" s="1">
        <v>104.0</v>
      </c>
      <c r="J166" s="3">
        <v>101.0</v>
      </c>
      <c r="K166" s="1">
        <v>3.0</v>
      </c>
      <c r="L166" s="1">
        <v>0.0</v>
      </c>
      <c r="M166" s="1">
        <v>0.0</v>
      </c>
      <c r="N166" s="1">
        <v>94.0</v>
      </c>
      <c r="O166" s="1">
        <v>3.0</v>
      </c>
      <c r="P166" s="1">
        <v>1.0</v>
      </c>
      <c r="T166" s="3"/>
    </row>
    <row r="167" ht="15.75" customHeight="1">
      <c r="A167" s="1">
        <v>4.0</v>
      </c>
      <c r="B167" s="2">
        <v>41835.0</v>
      </c>
      <c r="C167" s="3">
        <f t="shared" si="1"/>
        <v>29</v>
      </c>
      <c r="D167" s="3">
        <v>2014.0</v>
      </c>
      <c r="E167" s="3" t="s">
        <v>45</v>
      </c>
      <c r="F167" s="1" t="s">
        <v>46</v>
      </c>
      <c r="G167" s="1" t="s">
        <v>31</v>
      </c>
      <c r="H167" s="1">
        <v>57.0</v>
      </c>
      <c r="I167" s="1">
        <v>42.0</v>
      </c>
      <c r="J167" s="3">
        <v>15.0</v>
      </c>
      <c r="K167" s="1">
        <v>0.0</v>
      </c>
      <c r="L167" s="1">
        <v>0.0</v>
      </c>
      <c r="M167" s="1">
        <v>0.0</v>
      </c>
      <c r="N167" s="1">
        <v>15.0</v>
      </c>
      <c r="O167" s="1">
        <v>0.0</v>
      </c>
      <c r="P167" s="1">
        <v>0.0</v>
      </c>
      <c r="T167" s="3"/>
    </row>
    <row r="168" ht="15.75" customHeight="1">
      <c r="A168" s="1">
        <v>4.0</v>
      </c>
      <c r="B168" s="2">
        <v>41835.0</v>
      </c>
      <c r="C168" s="3">
        <f t="shared" si="1"/>
        <v>29</v>
      </c>
      <c r="D168" s="3">
        <v>2014.0</v>
      </c>
      <c r="E168" s="3" t="s">
        <v>45</v>
      </c>
      <c r="F168" s="1" t="s">
        <v>48</v>
      </c>
      <c r="G168" s="1" t="s">
        <v>29</v>
      </c>
      <c r="H168" s="1">
        <v>54.0</v>
      </c>
      <c r="I168" s="1">
        <v>25.0</v>
      </c>
      <c r="J168" s="3">
        <v>29.0</v>
      </c>
      <c r="K168" s="1">
        <v>0.0</v>
      </c>
      <c r="L168" s="1">
        <v>0.0</v>
      </c>
      <c r="M168" s="1">
        <v>0.0</v>
      </c>
      <c r="N168" s="1">
        <v>29.0</v>
      </c>
      <c r="O168" s="1">
        <v>0.0</v>
      </c>
      <c r="P168" s="1">
        <v>0.0</v>
      </c>
      <c r="T168" s="3"/>
    </row>
    <row r="169" ht="15.75" customHeight="1">
      <c r="A169" s="1">
        <v>4.0</v>
      </c>
      <c r="B169" s="2">
        <v>41835.0</v>
      </c>
      <c r="C169" s="3">
        <f t="shared" si="1"/>
        <v>29</v>
      </c>
      <c r="D169" s="3">
        <v>2014.0</v>
      </c>
      <c r="E169" s="3" t="s">
        <v>45</v>
      </c>
      <c r="F169" s="1" t="s">
        <v>48</v>
      </c>
      <c r="G169" s="1" t="s">
        <v>31</v>
      </c>
      <c r="H169" s="1">
        <v>86.0</v>
      </c>
      <c r="I169" s="1">
        <v>43.0</v>
      </c>
      <c r="J169" s="3">
        <v>43.0</v>
      </c>
      <c r="K169" s="1">
        <v>3.0</v>
      </c>
      <c r="L169" s="1">
        <v>0.0</v>
      </c>
      <c r="M169" s="1">
        <v>0.0</v>
      </c>
      <c r="N169" s="1">
        <v>38.0</v>
      </c>
      <c r="O169" s="1">
        <v>0.0</v>
      </c>
      <c r="P169" s="1">
        <v>2.0</v>
      </c>
      <c r="T169" s="3"/>
    </row>
    <row r="170" ht="15.75" customHeight="1">
      <c r="A170" s="1">
        <v>5.0</v>
      </c>
      <c r="B170" s="2">
        <v>41857.0</v>
      </c>
      <c r="C170" s="3">
        <f t="shared" si="1"/>
        <v>32</v>
      </c>
      <c r="D170" s="3">
        <v>2014.0</v>
      </c>
      <c r="E170" s="3" t="s">
        <v>27</v>
      </c>
      <c r="F170" s="1" t="s">
        <v>28</v>
      </c>
      <c r="G170" s="1" t="s">
        <v>29</v>
      </c>
      <c r="H170" s="1">
        <v>14.0</v>
      </c>
      <c r="I170" s="1">
        <v>2.0</v>
      </c>
      <c r="J170" s="3">
        <v>12.0</v>
      </c>
      <c r="K170" s="1">
        <v>0.0</v>
      </c>
      <c r="L170" s="1">
        <v>0.0</v>
      </c>
      <c r="M170" s="1">
        <v>0.0</v>
      </c>
      <c r="N170" s="1">
        <v>11.0</v>
      </c>
      <c r="O170" s="1">
        <v>0.0</v>
      </c>
      <c r="P170" s="1">
        <v>1.0</v>
      </c>
      <c r="T170" s="3"/>
    </row>
    <row r="171" ht="15.75" customHeight="1">
      <c r="A171" s="1">
        <v>5.0</v>
      </c>
      <c r="B171" s="2">
        <v>41857.0</v>
      </c>
      <c r="C171" s="3">
        <f t="shared" si="1"/>
        <v>32</v>
      </c>
      <c r="D171" s="3">
        <v>2014.0</v>
      </c>
      <c r="E171" s="3" t="s">
        <v>27</v>
      </c>
      <c r="F171" s="1" t="s">
        <v>28</v>
      </c>
      <c r="G171" s="1" t="s">
        <v>31</v>
      </c>
      <c r="H171" s="1">
        <v>29.0</v>
      </c>
      <c r="I171" s="1">
        <v>1.0</v>
      </c>
      <c r="J171" s="3">
        <v>28.0</v>
      </c>
      <c r="K171" s="1">
        <v>0.0</v>
      </c>
      <c r="L171" s="1">
        <v>0.0</v>
      </c>
      <c r="M171" s="1">
        <v>0.0</v>
      </c>
      <c r="N171" s="1">
        <v>15.0</v>
      </c>
      <c r="O171" s="1">
        <v>0.0</v>
      </c>
      <c r="P171" s="1">
        <v>13.0</v>
      </c>
      <c r="T171" s="3"/>
    </row>
    <row r="172" ht="15.75" customHeight="1">
      <c r="A172" s="1">
        <v>5.0</v>
      </c>
      <c r="B172" s="2">
        <v>41857.0</v>
      </c>
      <c r="C172" s="3">
        <f t="shared" si="1"/>
        <v>32</v>
      </c>
      <c r="D172" s="3">
        <v>2014.0</v>
      </c>
      <c r="E172" s="3" t="s">
        <v>27</v>
      </c>
      <c r="F172" s="1" t="s">
        <v>33</v>
      </c>
      <c r="G172" s="1" t="s">
        <v>29</v>
      </c>
      <c r="H172" s="1">
        <v>21.0</v>
      </c>
      <c r="I172" s="1">
        <v>12.0</v>
      </c>
      <c r="J172" s="3">
        <v>9.0</v>
      </c>
      <c r="K172" s="1">
        <v>0.0</v>
      </c>
      <c r="L172" s="1">
        <v>0.0</v>
      </c>
      <c r="M172" s="1">
        <v>0.0</v>
      </c>
      <c r="N172" s="1">
        <v>6.0</v>
      </c>
      <c r="O172" s="1">
        <v>0.0</v>
      </c>
      <c r="P172" s="1">
        <v>3.0</v>
      </c>
      <c r="T172" s="3"/>
    </row>
    <row r="173" ht="15.75" customHeight="1">
      <c r="A173" s="1">
        <v>5.0</v>
      </c>
      <c r="B173" s="2">
        <v>41857.0</v>
      </c>
      <c r="C173" s="3">
        <f t="shared" si="1"/>
        <v>32</v>
      </c>
      <c r="D173" s="3">
        <v>2014.0</v>
      </c>
      <c r="E173" s="3" t="s">
        <v>27</v>
      </c>
      <c r="F173" s="1" t="s">
        <v>33</v>
      </c>
      <c r="G173" s="1" t="s">
        <v>31</v>
      </c>
      <c r="H173" s="1">
        <v>50.0</v>
      </c>
      <c r="I173" s="1">
        <v>10.0</v>
      </c>
      <c r="J173" s="3">
        <v>40.0</v>
      </c>
      <c r="K173" s="1">
        <v>0.0</v>
      </c>
      <c r="L173" s="1">
        <v>0.0</v>
      </c>
      <c r="M173" s="1">
        <v>0.0</v>
      </c>
      <c r="N173" s="1">
        <v>20.0</v>
      </c>
      <c r="O173" s="1">
        <v>0.0</v>
      </c>
      <c r="P173" s="1">
        <v>20.0</v>
      </c>
      <c r="T173" s="3"/>
    </row>
    <row r="174" ht="15.75" customHeight="1">
      <c r="A174" s="1">
        <v>5.0</v>
      </c>
      <c r="B174" s="2">
        <v>41857.0</v>
      </c>
      <c r="C174" s="3">
        <f t="shared" si="1"/>
        <v>32</v>
      </c>
      <c r="D174" s="3">
        <v>2014.0</v>
      </c>
      <c r="E174" s="3" t="s">
        <v>27</v>
      </c>
      <c r="F174" s="1" t="s">
        <v>34</v>
      </c>
      <c r="G174" s="1" t="s">
        <v>29</v>
      </c>
      <c r="H174" s="1">
        <v>40.0</v>
      </c>
      <c r="I174" s="1">
        <v>4.0</v>
      </c>
      <c r="J174" s="3">
        <v>36.0</v>
      </c>
      <c r="K174" s="1">
        <v>0.0</v>
      </c>
      <c r="L174" s="1">
        <v>0.0</v>
      </c>
      <c r="M174" s="1">
        <v>0.0</v>
      </c>
      <c r="N174" s="1">
        <v>12.0</v>
      </c>
      <c r="O174" s="1">
        <v>2.0</v>
      </c>
      <c r="P174" s="1">
        <v>22.0</v>
      </c>
      <c r="T174" s="3"/>
    </row>
    <row r="175" ht="15.75" customHeight="1">
      <c r="A175" s="1">
        <v>5.0</v>
      </c>
      <c r="B175" s="2">
        <v>41857.0</v>
      </c>
      <c r="C175" s="3">
        <f t="shared" si="1"/>
        <v>32</v>
      </c>
      <c r="D175" s="3">
        <v>2014.0</v>
      </c>
      <c r="E175" s="3" t="s">
        <v>27</v>
      </c>
      <c r="F175" s="1" t="s">
        <v>34</v>
      </c>
      <c r="G175" s="1" t="s">
        <v>31</v>
      </c>
      <c r="H175" s="1">
        <v>1.0</v>
      </c>
      <c r="I175" s="1">
        <v>0.0</v>
      </c>
      <c r="J175" s="3">
        <v>1.0</v>
      </c>
      <c r="K175" s="1">
        <v>0.0</v>
      </c>
      <c r="L175" s="1">
        <v>0.0</v>
      </c>
      <c r="M175" s="1">
        <v>0.0</v>
      </c>
      <c r="N175" s="1">
        <v>1.0</v>
      </c>
      <c r="O175" s="1">
        <v>0.0</v>
      </c>
      <c r="P175" s="1">
        <v>0.0</v>
      </c>
      <c r="T175" s="3"/>
    </row>
    <row r="176" ht="15.75" customHeight="1">
      <c r="A176" s="1">
        <v>5.0</v>
      </c>
      <c r="B176" s="2">
        <v>41857.0</v>
      </c>
      <c r="C176" s="3">
        <f t="shared" si="1"/>
        <v>32</v>
      </c>
      <c r="D176" s="3">
        <v>2014.0</v>
      </c>
      <c r="E176" s="3" t="s">
        <v>62</v>
      </c>
      <c r="F176" s="1" t="s">
        <v>36</v>
      </c>
      <c r="G176" s="1" t="s">
        <v>29</v>
      </c>
      <c r="H176" s="1">
        <v>71.0</v>
      </c>
      <c r="I176" s="1">
        <v>7.0</v>
      </c>
      <c r="J176" s="3">
        <v>64.0</v>
      </c>
      <c r="K176" s="1">
        <v>0.0</v>
      </c>
      <c r="L176" s="1">
        <v>0.0</v>
      </c>
      <c r="M176" s="1">
        <v>0.0</v>
      </c>
      <c r="N176" s="1">
        <v>34.0</v>
      </c>
      <c r="O176" s="1">
        <v>5.0</v>
      </c>
      <c r="P176" s="1">
        <v>25.0</v>
      </c>
      <c r="T176" s="3"/>
    </row>
    <row r="177" ht="15.75" customHeight="1">
      <c r="A177" s="1">
        <v>5.0</v>
      </c>
      <c r="B177" s="2">
        <v>41857.0</v>
      </c>
      <c r="C177" s="3">
        <f t="shared" si="1"/>
        <v>32</v>
      </c>
      <c r="D177" s="3">
        <v>2014.0</v>
      </c>
      <c r="E177" s="3" t="s">
        <v>62</v>
      </c>
      <c r="F177" s="1" t="s">
        <v>36</v>
      </c>
      <c r="G177" s="1" t="s">
        <v>31</v>
      </c>
      <c r="H177" s="1">
        <v>41.0</v>
      </c>
      <c r="I177" s="1">
        <v>15.0</v>
      </c>
      <c r="J177" s="3">
        <v>26.0</v>
      </c>
      <c r="K177" s="1">
        <v>0.0</v>
      </c>
      <c r="L177" s="1">
        <v>0.0</v>
      </c>
      <c r="M177" s="1">
        <v>0.0</v>
      </c>
      <c r="N177" s="1">
        <v>16.0</v>
      </c>
      <c r="O177" s="1">
        <v>1.0</v>
      </c>
      <c r="P177" s="1">
        <v>9.0</v>
      </c>
      <c r="T177" s="3"/>
    </row>
    <row r="178" ht="15.75" customHeight="1">
      <c r="A178" s="1">
        <v>5.0</v>
      </c>
      <c r="B178" s="2">
        <v>41857.0</v>
      </c>
      <c r="C178" s="3">
        <f t="shared" si="1"/>
        <v>32</v>
      </c>
      <c r="D178" s="3">
        <v>2014.0</v>
      </c>
      <c r="E178" s="3" t="s">
        <v>62</v>
      </c>
      <c r="F178" s="1" t="s">
        <v>37</v>
      </c>
      <c r="G178" s="1" t="s">
        <v>29</v>
      </c>
      <c r="H178" s="1" t="s">
        <v>30</v>
      </c>
      <c r="I178" s="1" t="s">
        <v>30</v>
      </c>
      <c r="J178" s="3" t="s">
        <v>30</v>
      </c>
      <c r="K178" s="1" t="s">
        <v>30</v>
      </c>
      <c r="L178" s="1" t="s">
        <v>30</v>
      </c>
      <c r="M178" s="1" t="s">
        <v>30</v>
      </c>
      <c r="N178" s="1" t="s">
        <v>30</v>
      </c>
      <c r="O178" s="1" t="s">
        <v>30</v>
      </c>
      <c r="P178" s="1" t="s">
        <v>30</v>
      </c>
      <c r="T178" s="3"/>
    </row>
    <row r="179" ht="15.75" customHeight="1">
      <c r="A179" s="1">
        <v>5.0</v>
      </c>
      <c r="B179" s="2">
        <v>41857.0</v>
      </c>
      <c r="C179" s="3">
        <f t="shared" si="1"/>
        <v>32</v>
      </c>
      <c r="D179" s="3">
        <v>2014.0</v>
      </c>
      <c r="E179" s="3" t="s">
        <v>62</v>
      </c>
      <c r="F179" s="1" t="s">
        <v>37</v>
      </c>
      <c r="G179" s="1" t="s">
        <v>31</v>
      </c>
      <c r="H179" s="1" t="s">
        <v>30</v>
      </c>
      <c r="I179" s="1" t="s">
        <v>30</v>
      </c>
      <c r="J179" s="3" t="s">
        <v>30</v>
      </c>
      <c r="K179" s="1" t="s">
        <v>30</v>
      </c>
      <c r="L179" s="1" t="s">
        <v>30</v>
      </c>
      <c r="M179" s="1" t="s">
        <v>30</v>
      </c>
      <c r="N179" s="1" t="s">
        <v>30</v>
      </c>
      <c r="O179" s="1" t="s">
        <v>30</v>
      </c>
      <c r="P179" s="1" t="s">
        <v>30</v>
      </c>
      <c r="T179" s="3"/>
    </row>
    <row r="180" ht="15.75" customHeight="1">
      <c r="A180" s="1">
        <v>5.0</v>
      </c>
      <c r="B180" s="2">
        <v>41857.0</v>
      </c>
      <c r="C180" s="3">
        <f t="shared" si="1"/>
        <v>32</v>
      </c>
      <c r="D180" s="3">
        <v>2014.0</v>
      </c>
      <c r="E180" s="3" t="s">
        <v>62</v>
      </c>
      <c r="F180" s="1" t="s">
        <v>38</v>
      </c>
      <c r="G180" s="1" t="s">
        <v>29</v>
      </c>
      <c r="H180" s="1">
        <v>107.0</v>
      </c>
      <c r="I180" s="1">
        <v>32.0</v>
      </c>
      <c r="J180" s="3">
        <v>75.0</v>
      </c>
      <c r="K180" s="1">
        <v>2.0</v>
      </c>
      <c r="L180" s="1">
        <v>0.0</v>
      </c>
      <c r="M180" s="1">
        <v>0.0</v>
      </c>
      <c r="N180" s="1">
        <v>54.0</v>
      </c>
      <c r="O180" s="1">
        <v>3.0</v>
      </c>
      <c r="P180" s="1">
        <v>16.0</v>
      </c>
      <c r="T180" s="3"/>
    </row>
    <row r="181" ht="15.75" customHeight="1">
      <c r="A181" s="1">
        <v>5.0</v>
      </c>
      <c r="B181" s="2">
        <v>41857.0</v>
      </c>
      <c r="C181" s="3">
        <f t="shared" si="1"/>
        <v>32</v>
      </c>
      <c r="D181" s="3">
        <v>2014.0</v>
      </c>
      <c r="E181" s="3" t="s">
        <v>62</v>
      </c>
      <c r="F181" s="1" t="s">
        <v>38</v>
      </c>
      <c r="G181" s="1" t="s">
        <v>31</v>
      </c>
      <c r="H181" s="1">
        <v>237.0</v>
      </c>
      <c r="I181" s="1">
        <v>79.0</v>
      </c>
      <c r="J181" s="3">
        <v>158.0</v>
      </c>
      <c r="K181" s="1">
        <v>1.0</v>
      </c>
      <c r="L181" s="1">
        <v>0.0</v>
      </c>
      <c r="M181" s="1">
        <v>0.0</v>
      </c>
      <c r="N181" s="1">
        <v>133.0</v>
      </c>
      <c r="O181" s="1">
        <v>13.0</v>
      </c>
      <c r="P181" s="1">
        <v>11.0</v>
      </c>
      <c r="T181" s="3"/>
    </row>
    <row r="182" ht="15.75" customHeight="1">
      <c r="A182" s="1">
        <v>5.0</v>
      </c>
      <c r="B182" s="2">
        <v>41857.0</v>
      </c>
      <c r="C182" s="3">
        <f t="shared" si="1"/>
        <v>32</v>
      </c>
      <c r="D182" s="3">
        <v>2014.0</v>
      </c>
      <c r="E182" s="3" t="s">
        <v>43</v>
      </c>
      <c r="F182" s="1" t="s">
        <v>44</v>
      </c>
      <c r="G182" s="1" t="s">
        <v>29</v>
      </c>
      <c r="H182" s="1">
        <v>42.0</v>
      </c>
      <c r="I182" s="1">
        <v>10.0</v>
      </c>
      <c r="J182" s="3">
        <v>32.0</v>
      </c>
      <c r="K182" s="1">
        <v>1.0</v>
      </c>
      <c r="L182" s="1">
        <v>0.0</v>
      </c>
      <c r="M182" s="1">
        <v>0.0</v>
      </c>
      <c r="N182" s="1">
        <v>20.0</v>
      </c>
      <c r="O182" s="1">
        <v>0.0</v>
      </c>
      <c r="P182" s="1">
        <v>11.0</v>
      </c>
      <c r="T182" s="3"/>
    </row>
    <row r="183" ht="15.75" customHeight="1">
      <c r="A183" s="1">
        <v>5.0</v>
      </c>
      <c r="B183" s="2">
        <v>41857.0</v>
      </c>
      <c r="C183" s="3">
        <f t="shared" si="1"/>
        <v>32</v>
      </c>
      <c r="D183" s="3">
        <v>2014.0</v>
      </c>
      <c r="E183" s="3" t="s">
        <v>43</v>
      </c>
      <c r="F183" s="1" t="s">
        <v>44</v>
      </c>
      <c r="G183" s="1" t="s">
        <v>31</v>
      </c>
      <c r="H183" s="1">
        <v>231.0</v>
      </c>
      <c r="I183" s="1">
        <v>86.0</v>
      </c>
      <c r="J183" s="3">
        <v>145.0</v>
      </c>
      <c r="K183" s="1">
        <v>4.0</v>
      </c>
      <c r="L183" s="1">
        <v>0.0</v>
      </c>
      <c r="M183" s="1">
        <v>0.0</v>
      </c>
      <c r="N183" s="1">
        <v>120.0</v>
      </c>
      <c r="O183" s="1">
        <v>0.0</v>
      </c>
      <c r="P183" s="1">
        <v>21.0</v>
      </c>
      <c r="T183" s="3"/>
    </row>
    <row r="184" ht="15.75" customHeight="1">
      <c r="A184" s="1">
        <v>5.0</v>
      </c>
      <c r="B184" s="2">
        <v>41857.0</v>
      </c>
      <c r="C184" s="3">
        <f t="shared" si="1"/>
        <v>32</v>
      </c>
      <c r="D184" s="3">
        <v>2014.0</v>
      </c>
      <c r="E184" s="3" t="s">
        <v>39</v>
      </c>
      <c r="F184" s="1" t="s">
        <v>40</v>
      </c>
      <c r="G184" s="1" t="s">
        <v>29</v>
      </c>
      <c r="H184" s="1">
        <v>167.0</v>
      </c>
      <c r="I184" s="1">
        <v>22.0</v>
      </c>
      <c r="J184" s="3">
        <v>145.0</v>
      </c>
      <c r="K184" s="1">
        <v>0.0</v>
      </c>
      <c r="L184" s="1">
        <v>0.0</v>
      </c>
      <c r="M184" s="1">
        <v>0.0</v>
      </c>
      <c r="N184" s="1">
        <v>89.0</v>
      </c>
      <c r="O184" s="1">
        <v>4.0</v>
      </c>
      <c r="P184" s="1">
        <v>52.0</v>
      </c>
      <c r="T184" s="3"/>
    </row>
    <row r="185" ht="15.75" customHeight="1">
      <c r="A185" s="1">
        <v>5.0</v>
      </c>
      <c r="B185" s="2">
        <v>41857.0</v>
      </c>
      <c r="C185" s="3">
        <f t="shared" si="1"/>
        <v>32</v>
      </c>
      <c r="D185" s="3">
        <v>2014.0</v>
      </c>
      <c r="E185" s="3" t="s">
        <v>39</v>
      </c>
      <c r="F185" s="1" t="s">
        <v>40</v>
      </c>
      <c r="G185" s="1" t="s">
        <v>31</v>
      </c>
      <c r="H185" s="1">
        <v>101.0</v>
      </c>
      <c r="I185" s="1">
        <v>20.0</v>
      </c>
      <c r="J185" s="3">
        <v>81.0</v>
      </c>
      <c r="K185" s="1">
        <v>4.0</v>
      </c>
      <c r="L185" s="1">
        <v>0.0</v>
      </c>
      <c r="M185" s="1">
        <v>0.0</v>
      </c>
      <c r="N185" s="1">
        <v>39.0</v>
      </c>
      <c r="O185" s="1">
        <v>1.0</v>
      </c>
      <c r="P185" s="1">
        <v>37.0</v>
      </c>
      <c r="T185" s="3"/>
    </row>
    <row r="186" ht="15.75" customHeight="1">
      <c r="A186" s="1">
        <v>5.0</v>
      </c>
      <c r="B186" s="2">
        <v>41857.0</v>
      </c>
      <c r="C186" s="3">
        <f t="shared" si="1"/>
        <v>32</v>
      </c>
      <c r="D186" s="3">
        <v>2014.0</v>
      </c>
      <c r="E186" s="3" t="s">
        <v>39</v>
      </c>
      <c r="F186" s="1" t="s">
        <v>41</v>
      </c>
      <c r="G186" s="1" t="s">
        <v>29</v>
      </c>
      <c r="H186" s="1">
        <v>203.0</v>
      </c>
      <c r="I186" s="1">
        <v>36.0</v>
      </c>
      <c r="J186" s="3">
        <v>167.0</v>
      </c>
      <c r="K186" s="1">
        <v>5.0</v>
      </c>
      <c r="L186" s="1">
        <v>0.0</v>
      </c>
      <c r="M186" s="1">
        <v>0.0</v>
      </c>
      <c r="N186" s="1">
        <v>110.0</v>
      </c>
      <c r="O186" s="1">
        <v>4.0</v>
      </c>
      <c r="P186" s="1">
        <v>48.0</v>
      </c>
      <c r="T186" s="3"/>
    </row>
    <row r="187" ht="15.75" customHeight="1">
      <c r="A187" s="1">
        <v>5.0</v>
      </c>
      <c r="B187" s="2">
        <v>41857.0</v>
      </c>
      <c r="C187" s="3">
        <f t="shared" si="1"/>
        <v>32</v>
      </c>
      <c r="D187" s="3">
        <v>2014.0</v>
      </c>
      <c r="E187" s="3" t="s">
        <v>39</v>
      </c>
      <c r="F187" s="1" t="s">
        <v>41</v>
      </c>
      <c r="G187" s="1" t="s">
        <v>31</v>
      </c>
      <c r="H187" s="1">
        <v>90.0</v>
      </c>
      <c r="I187" s="1">
        <v>9.0</v>
      </c>
      <c r="J187" s="3">
        <v>81.0</v>
      </c>
      <c r="K187" s="1">
        <v>1.0</v>
      </c>
      <c r="L187" s="1">
        <v>0.0</v>
      </c>
      <c r="M187" s="1">
        <v>0.0</v>
      </c>
      <c r="N187" s="1">
        <v>57.0</v>
      </c>
      <c r="O187" s="1">
        <v>0.0</v>
      </c>
      <c r="P187" s="1">
        <v>23.0</v>
      </c>
      <c r="T187" s="3"/>
    </row>
    <row r="188" ht="15.75" customHeight="1">
      <c r="A188" s="1">
        <v>5.0</v>
      </c>
      <c r="B188" s="2">
        <v>41857.0</v>
      </c>
      <c r="C188" s="3">
        <f t="shared" si="1"/>
        <v>32</v>
      </c>
      <c r="D188" s="3">
        <v>2014.0</v>
      </c>
      <c r="E188" s="3" t="s">
        <v>39</v>
      </c>
      <c r="F188" s="1" t="s">
        <v>42</v>
      </c>
      <c r="G188" s="1" t="s">
        <v>29</v>
      </c>
      <c r="H188" s="1" t="s">
        <v>30</v>
      </c>
      <c r="I188" s="1" t="s">
        <v>30</v>
      </c>
      <c r="J188" s="3" t="s">
        <v>30</v>
      </c>
      <c r="K188" s="1" t="s">
        <v>30</v>
      </c>
      <c r="L188" s="1" t="s">
        <v>30</v>
      </c>
      <c r="M188" s="1" t="s">
        <v>30</v>
      </c>
      <c r="N188" s="1" t="s">
        <v>30</v>
      </c>
      <c r="O188" s="1" t="s">
        <v>30</v>
      </c>
      <c r="P188" s="1" t="s">
        <v>30</v>
      </c>
      <c r="T188" s="3"/>
    </row>
    <row r="189" ht="15.75" customHeight="1">
      <c r="A189" s="1">
        <v>5.0</v>
      </c>
      <c r="B189" s="2">
        <v>41857.0</v>
      </c>
      <c r="C189" s="3">
        <f t="shared" si="1"/>
        <v>32</v>
      </c>
      <c r="D189" s="3">
        <v>2014.0</v>
      </c>
      <c r="E189" s="3" t="s">
        <v>39</v>
      </c>
      <c r="F189" s="1" t="s">
        <v>42</v>
      </c>
      <c r="G189" s="1" t="s">
        <v>31</v>
      </c>
      <c r="H189" s="1">
        <v>40.0</v>
      </c>
      <c r="I189" s="1">
        <v>1.0</v>
      </c>
      <c r="J189" s="3">
        <v>39.0</v>
      </c>
      <c r="K189" s="1">
        <v>0.0</v>
      </c>
      <c r="L189" s="1">
        <v>0.0</v>
      </c>
      <c r="M189" s="1">
        <v>0.0</v>
      </c>
      <c r="N189" s="1">
        <v>14.0</v>
      </c>
      <c r="O189" s="1">
        <v>9.0</v>
      </c>
      <c r="P189" s="1">
        <v>16.0</v>
      </c>
      <c r="T189" s="3"/>
    </row>
    <row r="190" ht="15.75" customHeight="1">
      <c r="A190" s="1">
        <v>5.0</v>
      </c>
      <c r="B190" s="2">
        <v>41857.0</v>
      </c>
      <c r="C190" s="3">
        <f t="shared" si="1"/>
        <v>32</v>
      </c>
      <c r="D190" s="3">
        <v>2014.0</v>
      </c>
      <c r="E190" s="3" t="s">
        <v>45</v>
      </c>
      <c r="F190" s="1" t="s">
        <v>46</v>
      </c>
      <c r="G190" s="1" t="s">
        <v>29</v>
      </c>
      <c r="H190" s="1">
        <v>157.0</v>
      </c>
      <c r="I190" s="1">
        <v>32.0</v>
      </c>
      <c r="J190" s="3">
        <v>125.0</v>
      </c>
      <c r="K190" s="1">
        <v>0.0</v>
      </c>
      <c r="L190" s="1">
        <v>0.0</v>
      </c>
      <c r="M190" s="1">
        <v>0.0</v>
      </c>
      <c r="N190" s="1">
        <v>108.0</v>
      </c>
      <c r="O190" s="1">
        <v>1.0</v>
      </c>
      <c r="P190" s="1">
        <v>16.0</v>
      </c>
      <c r="T190" s="3"/>
    </row>
    <row r="191" ht="15.75" customHeight="1">
      <c r="A191" s="1">
        <v>5.0</v>
      </c>
      <c r="B191" s="2">
        <v>41857.0</v>
      </c>
      <c r="C191" s="3">
        <f t="shared" si="1"/>
        <v>32</v>
      </c>
      <c r="D191" s="3">
        <v>2014.0</v>
      </c>
      <c r="E191" s="3" t="s">
        <v>45</v>
      </c>
      <c r="F191" s="1" t="s">
        <v>46</v>
      </c>
      <c r="G191" s="1" t="s">
        <v>31</v>
      </c>
      <c r="H191" s="1">
        <v>109.0</v>
      </c>
      <c r="I191" s="1">
        <v>63.0</v>
      </c>
      <c r="J191" s="3">
        <v>46.0</v>
      </c>
      <c r="K191" s="1">
        <v>0.0</v>
      </c>
      <c r="L191" s="1">
        <v>0.0</v>
      </c>
      <c r="M191" s="1">
        <v>0.0</v>
      </c>
      <c r="N191" s="1">
        <v>27.0</v>
      </c>
      <c r="O191" s="1">
        <v>0.0</v>
      </c>
      <c r="P191" s="1">
        <v>19.0</v>
      </c>
      <c r="T191" s="3"/>
    </row>
    <row r="192" ht="15.75" customHeight="1">
      <c r="A192" s="1">
        <v>5.0</v>
      </c>
      <c r="B192" s="2">
        <v>41857.0</v>
      </c>
      <c r="C192" s="3">
        <f t="shared" si="1"/>
        <v>32</v>
      </c>
      <c r="D192" s="3">
        <v>2014.0</v>
      </c>
      <c r="E192" s="3" t="s">
        <v>45</v>
      </c>
      <c r="F192" s="1" t="s">
        <v>48</v>
      </c>
      <c r="G192" s="1" t="s">
        <v>29</v>
      </c>
      <c r="H192" s="1">
        <v>115.0</v>
      </c>
      <c r="I192" s="1">
        <v>44.0</v>
      </c>
      <c r="J192" s="3">
        <v>71.0</v>
      </c>
      <c r="K192" s="1">
        <v>3.0</v>
      </c>
      <c r="L192" s="1">
        <v>0.0</v>
      </c>
      <c r="M192" s="1">
        <v>0.0</v>
      </c>
      <c r="N192" s="1">
        <v>53.0</v>
      </c>
      <c r="O192" s="1">
        <v>1.0</v>
      </c>
      <c r="P192" s="1">
        <v>14.0</v>
      </c>
      <c r="T192" s="3"/>
    </row>
    <row r="193" ht="15.75" customHeight="1">
      <c r="A193" s="1">
        <v>5.0</v>
      </c>
      <c r="B193" s="2">
        <v>41857.0</v>
      </c>
      <c r="C193" s="3">
        <f t="shared" si="1"/>
        <v>32</v>
      </c>
      <c r="D193" s="3">
        <v>2014.0</v>
      </c>
      <c r="E193" s="3" t="s">
        <v>45</v>
      </c>
      <c r="F193" s="1" t="s">
        <v>48</v>
      </c>
      <c r="G193" s="1" t="s">
        <v>31</v>
      </c>
      <c r="H193" s="1">
        <v>72.0</v>
      </c>
      <c r="I193" s="1">
        <v>23.0</v>
      </c>
      <c r="J193" s="3">
        <v>49.0</v>
      </c>
      <c r="K193" s="1">
        <v>1.0</v>
      </c>
      <c r="L193" s="1">
        <v>0.0</v>
      </c>
      <c r="M193" s="1">
        <v>0.0</v>
      </c>
      <c r="N193" s="1">
        <v>43.0</v>
      </c>
      <c r="O193" s="1">
        <v>1.0</v>
      </c>
      <c r="P193" s="1">
        <v>4.0</v>
      </c>
      <c r="T193" s="3"/>
    </row>
    <row r="194" ht="15.75" customHeight="1">
      <c r="A194" s="1">
        <v>5.0</v>
      </c>
      <c r="B194" s="2">
        <v>41858.0</v>
      </c>
      <c r="C194" s="3">
        <f t="shared" si="1"/>
        <v>32</v>
      </c>
      <c r="D194" s="3">
        <v>2014.0</v>
      </c>
      <c r="E194" s="3" t="s">
        <v>27</v>
      </c>
      <c r="F194" s="1" t="s">
        <v>28</v>
      </c>
      <c r="G194" s="1" t="s">
        <v>29</v>
      </c>
      <c r="H194" s="1">
        <v>18.0</v>
      </c>
      <c r="I194" s="1">
        <v>7.0</v>
      </c>
      <c r="J194" s="3">
        <v>11.0</v>
      </c>
      <c r="K194" s="1">
        <v>0.0</v>
      </c>
      <c r="L194" s="1">
        <v>0.0</v>
      </c>
      <c r="M194" s="1">
        <v>0.0</v>
      </c>
      <c r="N194" s="1">
        <v>11.0</v>
      </c>
      <c r="O194" s="1">
        <v>0.0</v>
      </c>
      <c r="P194" s="1">
        <v>0.0</v>
      </c>
      <c r="T194" s="3"/>
    </row>
    <row r="195" ht="15.75" customHeight="1">
      <c r="A195" s="1">
        <v>5.0</v>
      </c>
      <c r="B195" s="2">
        <v>41858.0</v>
      </c>
      <c r="C195" s="3">
        <f t="shared" si="1"/>
        <v>32</v>
      </c>
      <c r="D195" s="3">
        <v>2014.0</v>
      </c>
      <c r="E195" s="3" t="s">
        <v>27</v>
      </c>
      <c r="F195" s="1" t="s">
        <v>28</v>
      </c>
      <c r="G195" s="1" t="s">
        <v>31</v>
      </c>
      <c r="H195" s="1">
        <v>37.0</v>
      </c>
      <c r="I195" s="1">
        <v>1.0</v>
      </c>
      <c r="J195" s="3">
        <v>36.0</v>
      </c>
      <c r="K195" s="1">
        <v>0.0</v>
      </c>
      <c r="L195" s="1">
        <v>0.0</v>
      </c>
      <c r="M195" s="1">
        <v>0.0</v>
      </c>
      <c r="N195" s="1">
        <v>20.0</v>
      </c>
      <c r="O195" s="1">
        <v>0.0</v>
      </c>
      <c r="P195" s="1">
        <v>16.0</v>
      </c>
      <c r="T195" s="3"/>
    </row>
    <row r="196" ht="15.75" customHeight="1">
      <c r="A196" s="1">
        <v>5.0</v>
      </c>
      <c r="B196" s="2">
        <v>41858.0</v>
      </c>
      <c r="C196" s="3">
        <f t="shared" si="1"/>
        <v>32</v>
      </c>
      <c r="D196" s="3">
        <v>2014.0</v>
      </c>
      <c r="E196" s="3" t="s">
        <v>27</v>
      </c>
      <c r="F196" s="1" t="s">
        <v>33</v>
      </c>
      <c r="G196" s="1" t="s">
        <v>29</v>
      </c>
      <c r="H196" s="1">
        <v>0.0</v>
      </c>
      <c r="I196" s="1">
        <v>0.0</v>
      </c>
      <c r="J196" s="3">
        <v>0.0</v>
      </c>
      <c r="K196" s="1">
        <v>0.0</v>
      </c>
      <c r="L196" s="1">
        <v>0.0</v>
      </c>
      <c r="M196" s="1">
        <v>0.0</v>
      </c>
      <c r="N196" s="1">
        <v>0.0</v>
      </c>
      <c r="O196" s="1">
        <v>0.0</v>
      </c>
      <c r="P196" s="1">
        <v>0.0</v>
      </c>
      <c r="T196" s="3"/>
    </row>
    <row r="197" ht="15.75" customHeight="1">
      <c r="A197" s="1">
        <v>5.0</v>
      </c>
      <c r="B197" s="2">
        <v>41858.0</v>
      </c>
      <c r="C197" s="3">
        <f t="shared" si="1"/>
        <v>32</v>
      </c>
      <c r="D197" s="3">
        <v>2014.0</v>
      </c>
      <c r="E197" s="3" t="s">
        <v>27</v>
      </c>
      <c r="F197" s="1" t="s">
        <v>33</v>
      </c>
      <c r="G197" s="1" t="s">
        <v>31</v>
      </c>
      <c r="H197" s="1">
        <v>73.0</v>
      </c>
      <c r="I197" s="1">
        <v>8.0</v>
      </c>
      <c r="J197" s="3">
        <v>65.0</v>
      </c>
      <c r="K197" s="1">
        <v>0.0</v>
      </c>
      <c r="L197" s="1">
        <v>0.0</v>
      </c>
      <c r="M197" s="1">
        <v>0.0</v>
      </c>
      <c r="N197" s="1">
        <v>13.0</v>
      </c>
      <c r="O197" s="1">
        <v>0.0</v>
      </c>
      <c r="P197" s="1">
        <v>52.0</v>
      </c>
      <c r="T197" s="3"/>
    </row>
    <row r="198" ht="15.75" customHeight="1">
      <c r="A198" s="1">
        <v>5.0</v>
      </c>
      <c r="B198" s="2">
        <v>41858.0</v>
      </c>
      <c r="C198" s="3">
        <f t="shared" si="1"/>
        <v>32</v>
      </c>
      <c r="D198" s="3">
        <v>2014.0</v>
      </c>
      <c r="E198" s="3" t="s">
        <v>27</v>
      </c>
      <c r="F198" s="1" t="s">
        <v>34</v>
      </c>
      <c r="G198" s="1" t="s">
        <v>29</v>
      </c>
      <c r="H198" s="1">
        <v>5.0</v>
      </c>
      <c r="I198" s="1">
        <v>1.0</v>
      </c>
      <c r="J198" s="3">
        <v>4.0</v>
      </c>
      <c r="K198" s="1">
        <v>2.0</v>
      </c>
      <c r="L198" s="1">
        <v>0.0</v>
      </c>
      <c r="M198" s="1">
        <v>0.0</v>
      </c>
      <c r="N198" s="1">
        <v>1.0</v>
      </c>
      <c r="O198" s="1">
        <v>0.0</v>
      </c>
      <c r="P198" s="1">
        <v>1.0</v>
      </c>
      <c r="T198" s="3"/>
    </row>
    <row r="199" ht="15.75" customHeight="1">
      <c r="A199" s="1">
        <v>5.0</v>
      </c>
      <c r="B199" s="2">
        <v>41858.0</v>
      </c>
      <c r="C199" s="3">
        <f t="shared" si="1"/>
        <v>32</v>
      </c>
      <c r="D199" s="3">
        <v>2014.0</v>
      </c>
      <c r="E199" s="3" t="s">
        <v>27</v>
      </c>
      <c r="F199" s="1" t="s">
        <v>34</v>
      </c>
      <c r="G199" s="1" t="s">
        <v>31</v>
      </c>
      <c r="H199" s="1">
        <v>26.0</v>
      </c>
      <c r="I199" s="1">
        <v>1.0</v>
      </c>
      <c r="J199" s="3">
        <v>25.0</v>
      </c>
      <c r="K199" s="1">
        <v>0.0</v>
      </c>
      <c r="L199" s="1">
        <v>0.0</v>
      </c>
      <c r="M199" s="1">
        <v>0.0</v>
      </c>
      <c r="N199" s="1">
        <v>13.0</v>
      </c>
      <c r="O199" s="1">
        <v>0.0</v>
      </c>
      <c r="P199" s="1">
        <v>12.0</v>
      </c>
      <c r="T199" s="3"/>
    </row>
    <row r="200" ht="15.75" customHeight="1">
      <c r="A200" s="1">
        <v>5.0</v>
      </c>
      <c r="B200" s="2">
        <v>41858.0</v>
      </c>
      <c r="C200" s="3">
        <f t="shared" si="1"/>
        <v>32</v>
      </c>
      <c r="D200" s="3">
        <v>2014.0</v>
      </c>
      <c r="E200" s="3" t="s">
        <v>62</v>
      </c>
      <c r="F200" s="1" t="s">
        <v>36</v>
      </c>
      <c r="G200" s="1" t="s">
        <v>29</v>
      </c>
      <c r="H200" s="1" t="s">
        <v>30</v>
      </c>
      <c r="I200" s="1" t="s">
        <v>30</v>
      </c>
      <c r="J200" s="3" t="s">
        <v>30</v>
      </c>
      <c r="K200" s="1" t="s">
        <v>30</v>
      </c>
      <c r="L200" s="1" t="s">
        <v>30</v>
      </c>
      <c r="M200" s="1" t="s">
        <v>30</v>
      </c>
      <c r="N200" s="1" t="s">
        <v>30</v>
      </c>
      <c r="O200" s="1" t="s">
        <v>30</v>
      </c>
      <c r="P200" s="1" t="s">
        <v>30</v>
      </c>
      <c r="T200" s="3"/>
    </row>
    <row r="201" ht="15.75" customHeight="1">
      <c r="A201" s="1">
        <v>5.0</v>
      </c>
      <c r="B201" s="2">
        <v>41858.0</v>
      </c>
      <c r="C201" s="3">
        <f t="shared" si="1"/>
        <v>32</v>
      </c>
      <c r="D201" s="3">
        <v>2014.0</v>
      </c>
      <c r="E201" s="3" t="s">
        <v>62</v>
      </c>
      <c r="F201" s="1" t="s">
        <v>36</v>
      </c>
      <c r="G201" s="1" t="s">
        <v>31</v>
      </c>
      <c r="H201" s="1">
        <v>37.0</v>
      </c>
      <c r="I201" s="1">
        <v>15.0</v>
      </c>
      <c r="J201" s="3">
        <v>22.0</v>
      </c>
      <c r="K201" s="1">
        <v>0.0</v>
      </c>
      <c r="L201" s="1">
        <v>0.0</v>
      </c>
      <c r="M201" s="1">
        <v>0.0</v>
      </c>
      <c r="N201" s="1">
        <v>11.0</v>
      </c>
      <c r="O201" s="1">
        <v>4.0</v>
      </c>
      <c r="P201" s="1">
        <v>7.0</v>
      </c>
      <c r="T201" s="3"/>
    </row>
    <row r="202" ht="15.75" customHeight="1">
      <c r="A202" s="1">
        <v>5.0</v>
      </c>
      <c r="B202" s="2">
        <v>41858.0</v>
      </c>
      <c r="C202" s="3">
        <f t="shared" si="1"/>
        <v>32</v>
      </c>
      <c r="D202" s="3">
        <v>2014.0</v>
      </c>
      <c r="E202" s="3" t="s">
        <v>62</v>
      </c>
      <c r="F202" s="1" t="s">
        <v>37</v>
      </c>
      <c r="G202" s="1" t="s">
        <v>29</v>
      </c>
      <c r="H202" s="1">
        <v>174.0</v>
      </c>
      <c r="I202" s="1">
        <v>95.0</v>
      </c>
      <c r="J202" s="3">
        <v>79.0</v>
      </c>
      <c r="K202" s="1">
        <v>7.0</v>
      </c>
      <c r="L202" s="1">
        <v>0.0</v>
      </c>
      <c r="M202" s="1">
        <v>0.0</v>
      </c>
      <c r="N202" s="1">
        <v>58.0</v>
      </c>
      <c r="O202" s="1">
        <v>0.0</v>
      </c>
      <c r="P202" s="1">
        <v>14.0</v>
      </c>
      <c r="T202" s="3"/>
    </row>
    <row r="203" ht="15.75" customHeight="1">
      <c r="A203" s="1">
        <v>5.0</v>
      </c>
      <c r="B203" s="2">
        <v>41858.0</v>
      </c>
      <c r="C203" s="3">
        <f t="shared" si="1"/>
        <v>32</v>
      </c>
      <c r="D203" s="3">
        <v>2014.0</v>
      </c>
      <c r="E203" s="3" t="s">
        <v>62</v>
      </c>
      <c r="F203" s="1" t="s">
        <v>37</v>
      </c>
      <c r="G203" s="1" t="s">
        <v>31</v>
      </c>
      <c r="H203" s="1">
        <v>29.0</v>
      </c>
      <c r="I203" s="1">
        <v>11.0</v>
      </c>
      <c r="J203" s="3">
        <v>18.0</v>
      </c>
      <c r="K203" s="1">
        <v>0.0</v>
      </c>
      <c r="L203" s="1">
        <v>0.0</v>
      </c>
      <c r="M203" s="1">
        <v>0.0</v>
      </c>
      <c r="N203" s="1">
        <v>11.0</v>
      </c>
      <c r="O203" s="1">
        <v>1.0</v>
      </c>
      <c r="P203" s="1">
        <v>6.0</v>
      </c>
      <c r="T203" s="3"/>
    </row>
    <row r="204" ht="15.75" customHeight="1">
      <c r="A204" s="1">
        <v>5.0</v>
      </c>
      <c r="B204" s="2">
        <v>41858.0</v>
      </c>
      <c r="C204" s="3">
        <f t="shared" si="1"/>
        <v>32</v>
      </c>
      <c r="D204" s="3">
        <v>2014.0</v>
      </c>
      <c r="E204" s="3" t="s">
        <v>62</v>
      </c>
      <c r="F204" s="1" t="s">
        <v>38</v>
      </c>
      <c r="G204" s="1" t="s">
        <v>29</v>
      </c>
      <c r="H204" s="1">
        <v>110.0</v>
      </c>
      <c r="I204" s="1">
        <v>35.0</v>
      </c>
      <c r="J204" s="3">
        <v>75.0</v>
      </c>
      <c r="K204" s="1">
        <v>6.0</v>
      </c>
      <c r="L204" s="1">
        <v>0.0</v>
      </c>
      <c r="M204" s="1">
        <v>49.0</v>
      </c>
      <c r="N204" s="1">
        <v>0.0</v>
      </c>
      <c r="O204" s="1">
        <v>7.0</v>
      </c>
      <c r="P204" s="1">
        <v>13.0</v>
      </c>
      <c r="T204" s="3"/>
    </row>
    <row r="205" ht="15.75" customHeight="1">
      <c r="A205" s="1">
        <v>5.0</v>
      </c>
      <c r="B205" s="2">
        <v>41858.0</v>
      </c>
      <c r="C205" s="3">
        <f t="shared" si="1"/>
        <v>32</v>
      </c>
      <c r="D205" s="3">
        <v>2014.0</v>
      </c>
      <c r="E205" s="3" t="s">
        <v>62</v>
      </c>
      <c r="F205" s="1" t="s">
        <v>38</v>
      </c>
      <c r="G205" s="1" t="s">
        <v>31</v>
      </c>
      <c r="H205" s="1">
        <v>89.0</v>
      </c>
      <c r="I205" s="1">
        <v>29.0</v>
      </c>
      <c r="J205" s="3">
        <v>60.0</v>
      </c>
      <c r="K205" s="1">
        <v>4.0</v>
      </c>
      <c r="L205" s="1">
        <v>0.0</v>
      </c>
      <c r="M205" s="1">
        <v>0.0</v>
      </c>
      <c r="N205" s="1">
        <v>42.0</v>
      </c>
      <c r="O205" s="1">
        <v>4.0</v>
      </c>
      <c r="P205" s="1">
        <v>10.0</v>
      </c>
      <c r="T205" s="3"/>
    </row>
    <row r="206" ht="15.75" customHeight="1">
      <c r="A206" s="1">
        <v>5.0</v>
      </c>
      <c r="B206" s="2">
        <v>41858.0</v>
      </c>
      <c r="C206" s="3">
        <f t="shared" si="1"/>
        <v>32</v>
      </c>
      <c r="D206" s="3">
        <v>2014.0</v>
      </c>
      <c r="E206" s="3" t="s">
        <v>43</v>
      </c>
      <c r="F206" s="1" t="s">
        <v>44</v>
      </c>
      <c r="G206" s="1" t="s">
        <v>29</v>
      </c>
      <c r="H206" s="1">
        <v>50.0</v>
      </c>
      <c r="I206" s="1">
        <v>14.0</v>
      </c>
      <c r="J206" s="3">
        <v>36.0</v>
      </c>
      <c r="K206" s="1">
        <v>1.0</v>
      </c>
      <c r="L206" s="1">
        <v>0.0</v>
      </c>
      <c r="M206" s="1">
        <v>0.0</v>
      </c>
      <c r="N206" s="1">
        <v>29.0</v>
      </c>
      <c r="O206" s="1">
        <v>0.0</v>
      </c>
      <c r="P206" s="1">
        <v>6.0</v>
      </c>
      <c r="T206" s="3"/>
    </row>
    <row r="207" ht="15.75" customHeight="1">
      <c r="A207" s="1">
        <v>5.0</v>
      </c>
      <c r="B207" s="2">
        <v>41858.0</v>
      </c>
      <c r="C207" s="3">
        <f t="shared" si="1"/>
        <v>32</v>
      </c>
      <c r="D207" s="3">
        <v>2014.0</v>
      </c>
      <c r="E207" s="3" t="s">
        <v>43</v>
      </c>
      <c r="F207" s="1" t="s">
        <v>44</v>
      </c>
      <c r="G207" s="1" t="s">
        <v>31</v>
      </c>
      <c r="H207" s="1">
        <v>173.0</v>
      </c>
      <c r="I207" s="1">
        <v>58.0</v>
      </c>
      <c r="J207" s="3">
        <v>115.0</v>
      </c>
      <c r="K207" s="1">
        <v>2.0</v>
      </c>
      <c r="L207" s="1">
        <v>0.0</v>
      </c>
      <c r="M207" s="1">
        <v>0.0</v>
      </c>
      <c r="N207" s="1">
        <v>109.0</v>
      </c>
      <c r="O207" s="1">
        <v>1.0</v>
      </c>
      <c r="P207" s="1">
        <v>3.0</v>
      </c>
      <c r="T207" s="3"/>
    </row>
    <row r="208" ht="15.75" customHeight="1">
      <c r="A208" s="1">
        <v>5.0</v>
      </c>
      <c r="B208" s="2">
        <v>41858.0</v>
      </c>
      <c r="C208" s="3">
        <f t="shared" si="1"/>
        <v>32</v>
      </c>
      <c r="D208" s="3">
        <v>2014.0</v>
      </c>
      <c r="E208" s="3" t="s">
        <v>39</v>
      </c>
      <c r="F208" s="1" t="s">
        <v>40</v>
      </c>
      <c r="G208" s="1" t="s">
        <v>29</v>
      </c>
      <c r="H208" s="1">
        <v>104.0</v>
      </c>
      <c r="I208" s="1">
        <v>14.0</v>
      </c>
      <c r="J208" s="3">
        <v>90.0</v>
      </c>
      <c r="K208" s="1">
        <v>1.0</v>
      </c>
      <c r="L208" s="1">
        <v>0.0</v>
      </c>
      <c r="M208" s="1">
        <v>0.0</v>
      </c>
      <c r="N208" s="1">
        <v>64.0</v>
      </c>
      <c r="O208" s="1">
        <v>3.0</v>
      </c>
      <c r="P208" s="1">
        <v>22.0</v>
      </c>
      <c r="T208" s="3"/>
    </row>
    <row r="209" ht="15.75" customHeight="1">
      <c r="A209" s="1">
        <v>5.0</v>
      </c>
      <c r="B209" s="2">
        <v>41858.0</v>
      </c>
      <c r="C209" s="3">
        <f t="shared" si="1"/>
        <v>32</v>
      </c>
      <c r="D209" s="3">
        <v>2014.0</v>
      </c>
      <c r="E209" s="3" t="s">
        <v>39</v>
      </c>
      <c r="F209" s="1" t="s">
        <v>40</v>
      </c>
      <c r="G209" s="1" t="s">
        <v>31</v>
      </c>
      <c r="H209" s="1">
        <v>38.0</v>
      </c>
      <c r="I209" s="1">
        <v>3.0</v>
      </c>
      <c r="J209" s="3">
        <v>35.0</v>
      </c>
      <c r="K209" s="1">
        <v>0.0</v>
      </c>
      <c r="L209" s="1">
        <v>0.0</v>
      </c>
      <c r="M209" s="1">
        <v>0.0</v>
      </c>
      <c r="N209" s="1">
        <v>24.0</v>
      </c>
      <c r="O209" s="1">
        <v>2.0</v>
      </c>
      <c r="P209" s="1">
        <v>9.0</v>
      </c>
      <c r="T209" s="3"/>
    </row>
    <row r="210" ht="15.75" customHeight="1">
      <c r="A210" s="1">
        <v>5.0</v>
      </c>
      <c r="B210" s="2">
        <v>41858.0</v>
      </c>
      <c r="C210" s="3">
        <f t="shared" si="1"/>
        <v>32</v>
      </c>
      <c r="D210" s="3">
        <v>2014.0</v>
      </c>
      <c r="E210" s="3" t="s">
        <v>39</v>
      </c>
      <c r="F210" s="1" t="s">
        <v>41</v>
      </c>
      <c r="G210" s="1" t="s">
        <v>29</v>
      </c>
      <c r="H210" s="1">
        <v>151.0</v>
      </c>
      <c r="I210" s="1">
        <v>31.0</v>
      </c>
      <c r="J210" s="3">
        <v>120.0</v>
      </c>
      <c r="K210" s="1">
        <v>1.0</v>
      </c>
      <c r="L210" s="1">
        <v>0.0</v>
      </c>
      <c r="M210" s="1">
        <v>0.0</v>
      </c>
      <c r="N210" s="1">
        <v>100.0</v>
      </c>
      <c r="O210" s="1">
        <v>4.0</v>
      </c>
      <c r="P210" s="1">
        <v>15.0</v>
      </c>
      <c r="T210" s="3"/>
    </row>
    <row r="211" ht="15.75" customHeight="1">
      <c r="A211" s="1">
        <v>5.0</v>
      </c>
      <c r="B211" s="2">
        <v>41858.0</v>
      </c>
      <c r="C211" s="3">
        <f t="shared" si="1"/>
        <v>32</v>
      </c>
      <c r="D211" s="3">
        <v>2014.0</v>
      </c>
      <c r="E211" s="3" t="s">
        <v>39</v>
      </c>
      <c r="F211" s="1" t="s">
        <v>41</v>
      </c>
      <c r="G211" s="1" t="s">
        <v>31</v>
      </c>
      <c r="H211" s="1">
        <v>78.0</v>
      </c>
      <c r="I211" s="1">
        <v>4.0</v>
      </c>
      <c r="J211" s="3">
        <v>74.0</v>
      </c>
      <c r="K211" s="1">
        <v>2.0</v>
      </c>
      <c r="L211" s="1">
        <v>0.0</v>
      </c>
      <c r="M211" s="1">
        <v>0.0</v>
      </c>
      <c r="N211" s="1">
        <v>39.0</v>
      </c>
      <c r="O211" s="1">
        <v>2.0</v>
      </c>
      <c r="P211" s="1">
        <v>31.0</v>
      </c>
      <c r="T211" s="3"/>
    </row>
    <row r="212" ht="15.75" customHeight="1">
      <c r="A212" s="1">
        <v>5.0</v>
      </c>
      <c r="B212" s="2">
        <v>41858.0</v>
      </c>
      <c r="C212" s="3">
        <f t="shared" si="1"/>
        <v>32</v>
      </c>
      <c r="D212" s="3">
        <v>2014.0</v>
      </c>
      <c r="E212" s="3" t="s">
        <v>39</v>
      </c>
      <c r="F212" s="1" t="s">
        <v>42</v>
      </c>
      <c r="G212" s="1" t="s">
        <v>29</v>
      </c>
      <c r="H212" s="1">
        <v>49.0</v>
      </c>
      <c r="I212" s="1">
        <v>9.0</v>
      </c>
      <c r="J212" s="3">
        <v>40.0</v>
      </c>
      <c r="K212" s="1">
        <v>2.0</v>
      </c>
      <c r="L212" s="1">
        <v>0.0</v>
      </c>
      <c r="M212" s="1">
        <v>0.0</v>
      </c>
      <c r="N212" s="1">
        <v>24.0</v>
      </c>
      <c r="O212" s="1">
        <v>4.0</v>
      </c>
      <c r="P212" s="1">
        <v>10.0</v>
      </c>
      <c r="T212" s="3"/>
    </row>
    <row r="213" ht="15.75" customHeight="1">
      <c r="A213" s="1">
        <v>5.0</v>
      </c>
      <c r="B213" s="2">
        <v>41858.0</v>
      </c>
      <c r="C213" s="3">
        <f t="shared" si="1"/>
        <v>32</v>
      </c>
      <c r="D213" s="3">
        <v>2014.0</v>
      </c>
      <c r="E213" s="3" t="s">
        <v>39</v>
      </c>
      <c r="F213" s="1" t="s">
        <v>42</v>
      </c>
      <c r="G213" s="1" t="s">
        <v>31</v>
      </c>
      <c r="H213" s="1">
        <v>88.0</v>
      </c>
      <c r="I213" s="1">
        <v>11.0</v>
      </c>
      <c r="J213" s="3">
        <v>77.0</v>
      </c>
      <c r="K213" s="1">
        <v>0.0</v>
      </c>
      <c r="L213" s="1">
        <v>0.0</v>
      </c>
      <c r="M213" s="1">
        <v>0.0</v>
      </c>
      <c r="N213" s="1">
        <v>18.0</v>
      </c>
      <c r="O213" s="1">
        <v>49.0</v>
      </c>
      <c r="P213" s="1">
        <v>10.0</v>
      </c>
      <c r="T213" s="3"/>
    </row>
    <row r="214" ht="15.75" customHeight="1">
      <c r="A214" s="1">
        <v>5.0</v>
      </c>
      <c r="B214" s="2">
        <v>41858.0</v>
      </c>
      <c r="C214" s="3">
        <f t="shared" si="1"/>
        <v>32</v>
      </c>
      <c r="D214" s="3">
        <v>2014.0</v>
      </c>
      <c r="E214" s="3" t="s">
        <v>45</v>
      </c>
      <c r="F214" s="1" t="s">
        <v>46</v>
      </c>
      <c r="G214" s="1" t="s">
        <v>29</v>
      </c>
      <c r="H214" s="1">
        <v>129.0</v>
      </c>
      <c r="I214" s="1">
        <v>10.0</v>
      </c>
      <c r="J214" s="3">
        <v>119.0</v>
      </c>
      <c r="K214" s="1">
        <v>2.0</v>
      </c>
      <c r="L214" s="1">
        <v>0.0</v>
      </c>
      <c r="M214" s="1">
        <v>0.0</v>
      </c>
      <c r="N214" s="1">
        <v>87.0</v>
      </c>
      <c r="O214" s="1">
        <v>9.0</v>
      </c>
      <c r="P214" s="1">
        <v>21.0</v>
      </c>
      <c r="T214" s="3"/>
    </row>
    <row r="215" ht="15.75" customHeight="1">
      <c r="A215" s="1">
        <v>5.0</v>
      </c>
      <c r="B215" s="2">
        <v>41858.0</v>
      </c>
      <c r="C215" s="3">
        <f t="shared" si="1"/>
        <v>32</v>
      </c>
      <c r="D215" s="3">
        <v>2014.0</v>
      </c>
      <c r="E215" s="3" t="s">
        <v>45</v>
      </c>
      <c r="F215" s="1" t="s">
        <v>46</v>
      </c>
      <c r="G215" s="1" t="s">
        <v>31</v>
      </c>
      <c r="H215" s="1">
        <v>80.0</v>
      </c>
      <c r="I215" s="1">
        <v>43.0</v>
      </c>
      <c r="J215" s="3">
        <v>37.0</v>
      </c>
      <c r="K215" s="1">
        <v>0.0</v>
      </c>
      <c r="L215" s="1">
        <v>0.0</v>
      </c>
      <c r="M215" s="1">
        <v>0.0</v>
      </c>
      <c r="N215" s="1">
        <v>17.0</v>
      </c>
      <c r="O215" s="1">
        <v>2.0</v>
      </c>
      <c r="P215" s="1">
        <v>18.0</v>
      </c>
      <c r="T215" s="3"/>
    </row>
    <row r="216" ht="15.75" customHeight="1">
      <c r="A216" s="1">
        <v>5.0</v>
      </c>
      <c r="B216" s="2">
        <v>41858.0</v>
      </c>
      <c r="C216" s="3">
        <f t="shared" si="1"/>
        <v>32</v>
      </c>
      <c r="D216" s="3">
        <v>2014.0</v>
      </c>
      <c r="E216" s="3" t="s">
        <v>45</v>
      </c>
      <c r="F216" s="1" t="s">
        <v>48</v>
      </c>
      <c r="G216" s="1" t="s">
        <v>29</v>
      </c>
      <c r="H216" s="1">
        <v>113.0</v>
      </c>
      <c r="I216" s="1">
        <v>42.0</v>
      </c>
      <c r="J216" s="3">
        <v>71.0</v>
      </c>
      <c r="K216" s="1">
        <v>1.0</v>
      </c>
      <c r="L216" s="1">
        <v>0.0</v>
      </c>
      <c r="M216" s="1">
        <v>0.0</v>
      </c>
      <c r="N216" s="1">
        <v>61.0</v>
      </c>
      <c r="O216" s="1">
        <v>4.0</v>
      </c>
      <c r="P216" s="1">
        <v>5.0</v>
      </c>
      <c r="T216" s="3"/>
    </row>
    <row r="217" ht="15.75" customHeight="1">
      <c r="A217" s="1">
        <v>5.0</v>
      </c>
      <c r="B217" s="2">
        <v>41858.0</v>
      </c>
      <c r="C217" s="3">
        <f t="shared" si="1"/>
        <v>32</v>
      </c>
      <c r="D217" s="3">
        <v>2014.0</v>
      </c>
      <c r="E217" s="3" t="s">
        <v>45</v>
      </c>
      <c r="F217" s="1" t="s">
        <v>48</v>
      </c>
      <c r="G217" s="1" t="s">
        <v>31</v>
      </c>
      <c r="H217" s="1" t="s">
        <v>30</v>
      </c>
      <c r="I217" s="1" t="s">
        <v>30</v>
      </c>
      <c r="J217" s="3" t="s">
        <v>30</v>
      </c>
      <c r="K217" s="1" t="s">
        <v>30</v>
      </c>
      <c r="L217" s="1" t="s">
        <v>30</v>
      </c>
      <c r="M217" s="1" t="s">
        <v>30</v>
      </c>
      <c r="N217" s="1" t="s">
        <v>30</v>
      </c>
      <c r="O217" s="1" t="s">
        <v>30</v>
      </c>
      <c r="P217" s="1" t="s">
        <v>30</v>
      </c>
      <c r="T217" s="3"/>
    </row>
    <row r="218" ht="15.75" customHeight="1">
      <c r="A218" s="1">
        <v>6.0</v>
      </c>
      <c r="B218" s="2">
        <v>41878.0</v>
      </c>
      <c r="C218" s="3">
        <f t="shared" si="1"/>
        <v>35</v>
      </c>
      <c r="D218" s="3">
        <v>2014.0</v>
      </c>
      <c r="E218" s="3" t="s">
        <v>27</v>
      </c>
      <c r="F218" s="1" t="s">
        <v>28</v>
      </c>
      <c r="G218" s="1" t="s">
        <v>29</v>
      </c>
      <c r="H218" s="1">
        <v>29.0</v>
      </c>
      <c r="I218" s="1">
        <v>6.0</v>
      </c>
      <c r="J218" s="3">
        <v>23.0</v>
      </c>
      <c r="K218" s="1">
        <v>0.0</v>
      </c>
      <c r="L218" s="1">
        <v>0.0</v>
      </c>
      <c r="M218" s="1">
        <v>0.0</v>
      </c>
      <c r="N218" s="1">
        <v>21.0</v>
      </c>
      <c r="O218" s="1">
        <v>0.0</v>
      </c>
      <c r="P218" s="1">
        <v>2.0</v>
      </c>
      <c r="T218" s="3"/>
    </row>
    <row r="219" ht="15.75" customHeight="1">
      <c r="A219" s="1">
        <v>6.0</v>
      </c>
      <c r="B219" s="2">
        <v>41878.0</v>
      </c>
      <c r="C219" s="3">
        <f t="shared" si="1"/>
        <v>35</v>
      </c>
      <c r="D219" s="3">
        <v>2014.0</v>
      </c>
      <c r="E219" s="3" t="s">
        <v>27</v>
      </c>
      <c r="F219" s="1" t="s">
        <v>28</v>
      </c>
      <c r="G219" s="1" t="s">
        <v>31</v>
      </c>
      <c r="H219" s="1">
        <v>44.0</v>
      </c>
      <c r="I219" s="1">
        <v>14.0</v>
      </c>
      <c r="J219" s="3">
        <v>30.0</v>
      </c>
      <c r="K219" s="1">
        <v>1.0</v>
      </c>
      <c r="L219" s="1">
        <v>0.0</v>
      </c>
      <c r="M219" s="1">
        <v>0.0</v>
      </c>
      <c r="N219" s="1">
        <v>22.0</v>
      </c>
      <c r="O219" s="1">
        <v>0.0</v>
      </c>
      <c r="P219" s="1">
        <v>7.0</v>
      </c>
      <c r="T219" s="3"/>
    </row>
    <row r="220" ht="15.75" customHeight="1">
      <c r="A220" s="1">
        <v>6.0</v>
      </c>
      <c r="B220" s="2">
        <v>41878.0</v>
      </c>
      <c r="C220" s="3">
        <f t="shared" si="1"/>
        <v>35</v>
      </c>
      <c r="D220" s="3">
        <v>2014.0</v>
      </c>
      <c r="E220" s="3" t="s">
        <v>27</v>
      </c>
      <c r="F220" s="1" t="s">
        <v>33</v>
      </c>
      <c r="G220" s="1" t="s">
        <v>29</v>
      </c>
      <c r="H220" s="1">
        <v>57.0</v>
      </c>
      <c r="I220" s="1">
        <v>10.0</v>
      </c>
      <c r="J220" s="3">
        <v>47.0</v>
      </c>
      <c r="K220" s="1">
        <v>4.0</v>
      </c>
      <c r="L220" s="1">
        <v>0.0</v>
      </c>
      <c r="M220" s="1">
        <v>0.0</v>
      </c>
      <c r="N220" s="1">
        <v>27.0</v>
      </c>
      <c r="O220" s="1">
        <v>1.0</v>
      </c>
      <c r="P220" s="1">
        <v>15.0</v>
      </c>
      <c r="T220" s="3"/>
    </row>
    <row r="221" ht="15.75" customHeight="1">
      <c r="A221" s="1">
        <v>6.0</v>
      </c>
      <c r="B221" s="2">
        <v>41878.0</v>
      </c>
      <c r="C221" s="3">
        <f t="shared" si="1"/>
        <v>35</v>
      </c>
      <c r="D221" s="3">
        <v>2014.0</v>
      </c>
      <c r="E221" s="3" t="s">
        <v>27</v>
      </c>
      <c r="F221" s="1" t="s">
        <v>33</v>
      </c>
      <c r="G221" s="1" t="s">
        <v>31</v>
      </c>
      <c r="H221" s="1">
        <v>31.0</v>
      </c>
      <c r="I221" s="1">
        <v>3.0</v>
      </c>
      <c r="J221" s="3">
        <v>28.0</v>
      </c>
      <c r="K221" s="1">
        <v>1.0</v>
      </c>
      <c r="L221" s="1">
        <v>0.0</v>
      </c>
      <c r="M221" s="1">
        <v>0.0</v>
      </c>
      <c r="N221" s="1">
        <v>22.0</v>
      </c>
      <c r="O221" s="1">
        <v>0.0</v>
      </c>
      <c r="P221" s="1">
        <v>5.0</v>
      </c>
      <c r="T221" s="3"/>
    </row>
    <row r="222" ht="15.75" customHeight="1">
      <c r="A222" s="1">
        <v>6.0</v>
      </c>
      <c r="B222" s="2">
        <v>41878.0</v>
      </c>
      <c r="C222" s="3">
        <f t="shared" si="1"/>
        <v>35</v>
      </c>
      <c r="D222" s="3">
        <v>2014.0</v>
      </c>
      <c r="E222" s="3" t="s">
        <v>27</v>
      </c>
      <c r="F222" s="1" t="s">
        <v>34</v>
      </c>
      <c r="G222" s="1" t="s">
        <v>29</v>
      </c>
      <c r="H222" s="1">
        <v>54.0</v>
      </c>
      <c r="I222" s="1">
        <v>17.0</v>
      </c>
      <c r="J222" s="3">
        <v>37.0</v>
      </c>
      <c r="K222" s="1">
        <v>1.0</v>
      </c>
      <c r="L222" s="1">
        <v>0.0</v>
      </c>
      <c r="M222" s="1">
        <v>0.0</v>
      </c>
      <c r="N222" s="1">
        <v>20.0</v>
      </c>
      <c r="O222" s="1">
        <v>0.0</v>
      </c>
      <c r="P222" s="1">
        <v>16.0</v>
      </c>
      <c r="T222" s="3"/>
    </row>
    <row r="223" ht="15.75" customHeight="1">
      <c r="A223" s="1">
        <v>6.0</v>
      </c>
      <c r="B223" s="2">
        <v>41878.0</v>
      </c>
      <c r="C223" s="3">
        <f t="shared" si="1"/>
        <v>35</v>
      </c>
      <c r="D223" s="3">
        <v>2014.0</v>
      </c>
      <c r="E223" s="3" t="s">
        <v>27</v>
      </c>
      <c r="F223" s="1" t="s">
        <v>34</v>
      </c>
      <c r="G223" s="1" t="s">
        <v>31</v>
      </c>
      <c r="H223" s="1">
        <v>58.0</v>
      </c>
      <c r="I223" s="1">
        <v>26.0</v>
      </c>
      <c r="J223" s="3">
        <v>32.0</v>
      </c>
      <c r="K223" s="1">
        <v>3.0</v>
      </c>
      <c r="L223" s="1">
        <v>0.0</v>
      </c>
      <c r="M223" s="1">
        <v>0.0</v>
      </c>
      <c r="N223" s="1">
        <v>21.0</v>
      </c>
      <c r="O223" s="1">
        <v>0.0</v>
      </c>
      <c r="P223" s="1">
        <v>8.0</v>
      </c>
      <c r="T223" s="3"/>
    </row>
    <row r="224" ht="15.75" customHeight="1">
      <c r="A224" s="1">
        <v>6.0</v>
      </c>
      <c r="B224" s="2">
        <v>41878.0</v>
      </c>
      <c r="C224" s="3">
        <f t="shared" si="1"/>
        <v>35</v>
      </c>
      <c r="D224" s="3">
        <v>2014.0</v>
      </c>
      <c r="E224" s="3" t="s">
        <v>62</v>
      </c>
      <c r="F224" s="1" t="s">
        <v>36</v>
      </c>
      <c r="G224" s="1" t="s">
        <v>29</v>
      </c>
      <c r="H224" s="1">
        <v>33.0</v>
      </c>
      <c r="I224" s="1">
        <v>11.0</v>
      </c>
      <c r="J224" s="3">
        <v>22.0</v>
      </c>
      <c r="K224" s="1">
        <v>2.0</v>
      </c>
      <c r="L224" s="1">
        <v>0.0</v>
      </c>
      <c r="M224" s="1">
        <v>0.0</v>
      </c>
      <c r="N224" s="1">
        <v>14.0</v>
      </c>
      <c r="O224" s="1">
        <v>1.0</v>
      </c>
      <c r="P224" s="1">
        <v>5.0</v>
      </c>
      <c r="T224" s="3"/>
    </row>
    <row r="225" ht="15.75" customHeight="1">
      <c r="A225" s="1">
        <v>6.0</v>
      </c>
      <c r="B225" s="2">
        <v>41878.0</v>
      </c>
      <c r="C225" s="3">
        <f t="shared" si="1"/>
        <v>35</v>
      </c>
      <c r="D225" s="3">
        <v>2014.0</v>
      </c>
      <c r="E225" s="3" t="s">
        <v>62</v>
      </c>
      <c r="F225" s="1" t="s">
        <v>36</v>
      </c>
      <c r="G225" s="1" t="s">
        <v>31</v>
      </c>
      <c r="H225" s="1">
        <v>35.0</v>
      </c>
      <c r="I225" s="1">
        <v>11.0</v>
      </c>
      <c r="J225" s="3">
        <v>24.0</v>
      </c>
      <c r="K225" s="1">
        <v>3.0</v>
      </c>
      <c r="L225" s="1">
        <v>0.0</v>
      </c>
      <c r="M225" s="1">
        <v>0.0</v>
      </c>
      <c r="N225" s="1">
        <v>21.0</v>
      </c>
      <c r="O225" s="1">
        <v>0.0</v>
      </c>
      <c r="P225" s="1">
        <v>0.0</v>
      </c>
      <c r="T225" s="3"/>
    </row>
    <row r="226" ht="15.75" customHeight="1">
      <c r="A226" s="1">
        <v>6.0</v>
      </c>
      <c r="B226" s="2">
        <v>41878.0</v>
      </c>
      <c r="C226" s="3">
        <f t="shared" si="1"/>
        <v>35</v>
      </c>
      <c r="D226" s="3">
        <v>2014.0</v>
      </c>
      <c r="E226" s="3" t="s">
        <v>62</v>
      </c>
      <c r="F226" s="1" t="s">
        <v>37</v>
      </c>
      <c r="G226" s="1" t="s">
        <v>29</v>
      </c>
      <c r="H226" s="1">
        <v>139.0</v>
      </c>
      <c r="I226" s="1">
        <v>88.0</v>
      </c>
      <c r="J226" s="3">
        <v>51.0</v>
      </c>
      <c r="K226" s="1">
        <v>3.0</v>
      </c>
      <c r="L226" s="1">
        <v>0.0</v>
      </c>
      <c r="M226" s="1">
        <v>0.0</v>
      </c>
      <c r="N226" s="1">
        <v>41.0</v>
      </c>
      <c r="O226" s="1">
        <v>1.0</v>
      </c>
      <c r="P226" s="1">
        <v>6.0</v>
      </c>
      <c r="T226" s="3"/>
    </row>
    <row r="227" ht="15.75" customHeight="1">
      <c r="A227" s="1">
        <v>6.0</v>
      </c>
      <c r="B227" s="2">
        <v>41878.0</v>
      </c>
      <c r="C227" s="3">
        <f t="shared" si="1"/>
        <v>35</v>
      </c>
      <c r="D227" s="3">
        <v>2014.0</v>
      </c>
      <c r="E227" s="3" t="s">
        <v>62</v>
      </c>
      <c r="F227" s="1" t="s">
        <v>37</v>
      </c>
      <c r="G227" s="1" t="s">
        <v>31</v>
      </c>
      <c r="H227" s="1">
        <v>75.0</v>
      </c>
      <c r="I227" s="1">
        <v>49.0</v>
      </c>
      <c r="J227" s="3">
        <v>26.0</v>
      </c>
      <c r="K227" s="1">
        <v>9.0</v>
      </c>
      <c r="L227" s="1">
        <v>0.0</v>
      </c>
      <c r="M227" s="1">
        <v>0.0</v>
      </c>
      <c r="N227" s="1">
        <v>13.0</v>
      </c>
      <c r="O227" s="1">
        <v>0.0</v>
      </c>
      <c r="P227" s="1">
        <v>4.0</v>
      </c>
      <c r="T227" s="3"/>
    </row>
    <row r="228" ht="15.75" customHeight="1">
      <c r="A228" s="1">
        <v>6.0</v>
      </c>
      <c r="B228" s="2">
        <v>41878.0</v>
      </c>
      <c r="C228" s="3">
        <f t="shared" si="1"/>
        <v>35</v>
      </c>
      <c r="D228" s="3">
        <v>2014.0</v>
      </c>
      <c r="E228" s="3" t="s">
        <v>62</v>
      </c>
      <c r="F228" s="1" t="s">
        <v>38</v>
      </c>
      <c r="G228" s="1" t="s">
        <v>29</v>
      </c>
      <c r="H228" s="1">
        <v>127.0</v>
      </c>
      <c r="I228" s="1">
        <v>49.0</v>
      </c>
      <c r="J228" s="3">
        <v>78.0</v>
      </c>
      <c r="K228" s="1">
        <v>12.0</v>
      </c>
      <c r="L228" s="1">
        <v>0.0</v>
      </c>
      <c r="M228" s="1">
        <v>0.0</v>
      </c>
      <c r="N228" s="1">
        <v>62.0</v>
      </c>
      <c r="O228" s="1">
        <v>2.0</v>
      </c>
      <c r="P228" s="1">
        <v>2.0</v>
      </c>
      <c r="T228" s="3"/>
    </row>
    <row r="229" ht="15.75" customHeight="1">
      <c r="A229" s="1">
        <v>6.0</v>
      </c>
      <c r="B229" s="2">
        <v>41878.0</v>
      </c>
      <c r="C229" s="3">
        <f t="shared" si="1"/>
        <v>35</v>
      </c>
      <c r="D229" s="3">
        <v>2014.0</v>
      </c>
      <c r="E229" s="3" t="s">
        <v>62</v>
      </c>
      <c r="F229" s="1" t="s">
        <v>38</v>
      </c>
      <c r="G229" s="1" t="s">
        <v>31</v>
      </c>
      <c r="H229" s="1">
        <v>147.0</v>
      </c>
      <c r="I229" s="1">
        <v>66.0</v>
      </c>
      <c r="J229" s="3">
        <v>81.0</v>
      </c>
      <c r="K229" s="1">
        <v>8.0</v>
      </c>
      <c r="L229" s="1">
        <v>0.0</v>
      </c>
      <c r="M229" s="1">
        <v>0.0</v>
      </c>
      <c r="N229" s="1">
        <v>63.0</v>
      </c>
      <c r="O229" s="1">
        <v>2.0</v>
      </c>
      <c r="P229" s="1">
        <v>8.0</v>
      </c>
      <c r="T229" s="3"/>
    </row>
    <row r="230" ht="15.75" customHeight="1">
      <c r="A230" s="1">
        <v>6.0</v>
      </c>
      <c r="B230" s="2">
        <v>41878.0</v>
      </c>
      <c r="C230" s="3">
        <f t="shared" si="1"/>
        <v>35</v>
      </c>
      <c r="D230" s="3">
        <v>2014.0</v>
      </c>
      <c r="E230" s="3" t="s">
        <v>43</v>
      </c>
      <c r="F230" s="1" t="s">
        <v>44</v>
      </c>
      <c r="G230" s="1" t="s">
        <v>29</v>
      </c>
      <c r="H230" s="1">
        <v>167.0</v>
      </c>
      <c r="I230" s="1">
        <v>65.0</v>
      </c>
      <c r="J230" s="3">
        <v>102.0</v>
      </c>
      <c r="K230" s="1">
        <v>2.0</v>
      </c>
      <c r="L230" s="1">
        <v>0.0</v>
      </c>
      <c r="M230" s="1">
        <v>0.0</v>
      </c>
      <c r="N230" s="1">
        <v>76.0</v>
      </c>
      <c r="O230" s="1">
        <v>1.0</v>
      </c>
      <c r="P230" s="1">
        <v>23.0</v>
      </c>
      <c r="T230" s="3"/>
    </row>
    <row r="231" ht="15.75" customHeight="1">
      <c r="A231" s="1">
        <v>6.0</v>
      </c>
      <c r="B231" s="2">
        <v>41878.0</v>
      </c>
      <c r="C231" s="3">
        <f t="shared" si="1"/>
        <v>35</v>
      </c>
      <c r="D231" s="3">
        <v>2014.0</v>
      </c>
      <c r="E231" s="3" t="s">
        <v>43</v>
      </c>
      <c r="F231" s="1" t="s">
        <v>44</v>
      </c>
      <c r="G231" s="1" t="s">
        <v>31</v>
      </c>
      <c r="H231" s="1">
        <v>85.0</v>
      </c>
      <c r="I231" s="1">
        <v>29.0</v>
      </c>
      <c r="J231" s="3">
        <v>56.0</v>
      </c>
      <c r="K231" s="1">
        <v>4.0</v>
      </c>
      <c r="L231" s="1">
        <v>0.0</v>
      </c>
      <c r="M231" s="1">
        <v>0.0</v>
      </c>
      <c r="N231" s="1">
        <v>36.0</v>
      </c>
      <c r="O231" s="1">
        <v>0.0</v>
      </c>
      <c r="P231" s="1">
        <v>16.0</v>
      </c>
      <c r="T231" s="3"/>
    </row>
    <row r="232" ht="15.75" customHeight="1">
      <c r="A232" s="1">
        <v>6.0</v>
      </c>
      <c r="B232" s="2">
        <v>41878.0</v>
      </c>
      <c r="C232" s="3">
        <f t="shared" si="1"/>
        <v>35</v>
      </c>
      <c r="D232" s="3">
        <v>2014.0</v>
      </c>
      <c r="E232" s="3" t="s">
        <v>39</v>
      </c>
      <c r="F232" s="1" t="s">
        <v>40</v>
      </c>
      <c r="G232" s="1" t="s">
        <v>29</v>
      </c>
      <c r="H232" s="1">
        <v>100.0</v>
      </c>
      <c r="I232" s="1">
        <v>38.0</v>
      </c>
      <c r="J232" s="3">
        <v>62.0</v>
      </c>
      <c r="K232" s="1">
        <v>2.0</v>
      </c>
      <c r="L232" s="1">
        <v>0.0</v>
      </c>
      <c r="M232" s="1">
        <v>0.0</v>
      </c>
      <c r="N232" s="1">
        <v>56.0</v>
      </c>
      <c r="O232" s="1">
        <v>0.0</v>
      </c>
      <c r="P232" s="1">
        <v>4.0</v>
      </c>
      <c r="T232" s="3"/>
    </row>
    <row r="233" ht="15.75" customHeight="1">
      <c r="A233" s="1">
        <v>6.0</v>
      </c>
      <c r="B233" s="2">
        <v>41878.0</v>
      </c>
      <c r="C233" s="3">
        <f t="shared" si="1"/>
        <v>35</v>
      </c>
      <c r="D233" s="3">
        <v>2014.0</v>
      </c>
      <c r="E233" s="3" t="s">
        <v>39</v>
      </c>
      <c r="F233" s="1" t="s">
        <v>40</v>
      </c>
      <c r="G233" s="1" t="s">
        <v>31</v>
      </c>
      <c r="H233" s="1">
        <v>114.0</v>
      </c>
      <c r="I233" s="1">
        <v>9.0</v>
      </c>
      <c r="J233" s="3">
        <v>105.0</v>
      </c>
      <c r="K233" s="1">
        <v>2.0</v>
      </c>
      <c r="L233" s="1">
        <v>0.0</v>
      </c>
      <c r="M233" s="1">
        <v>0.0</v>
      </c>
      <c r="N233" s="1">
        <v>47.0</v>
      </c>
      <c r="O233" s="1">
        <v>1.0</v>
      </c>
      <c r="P233" s="1">
        <v>55.0</v>
      </c>
      <c r="T233" s="3"/>
    </row>
    <row r="234" ht="15.75" customHeight="1">
      <c r="A234" s="1">
        <v>6.0</v>
      </c>
      <c r="B234" s="2">
        <v>41878.0</v>
      </c>
      <c r="C234" s="3">
        <f t="shared" si="1"/>
        <v>35</v>
      </c>
      <c r="D234" s="3">
        <v>2014.0</v>
      </c>
      <c r="E234" s="3" t="s">
        <v>39</v>
      </c>
      <c r="F234" s="1" t="s">
        <v>41</v>
      </c>
      <c r="G234" s="1" t="s">
        <v>29</v>
      </c>
      <c r="H234" s="1">
        <v>149.0</v>
      </c>
      <c r="I234" s="1">
        <v>38.0</v>
      </c>
      <c r="J234" s="3">
        <v>111.0</v>
      </c>
      <c r="K234" s="1">
        <v>13.0</v>
      </c>
      <c r="L234" s="1">
        <v>0.0</v>
      </c>
      <c r="M234" s="1">
        <v>0.0</v>
      </c>
      <c r="N234" s="1">
        <v>88.0</v>
      </c>
      <c r="O234" s="1">
        <v>3.0</v>
      </c>
      <c r="P234" s="1">
        <v>7.0</v>
      </c>
      <c r="T234" s="3"/>
    </row>
    <row r="235" ht="15.75" customHeight="1">
      <c r="A235" s="1">
        <v>6.0</v>
      </c>
      <c r="B235" s="2">
        <v>41878.0</v>
      </c>
      <c r="C235" s="3">
        <f t="shared" si="1"/>
        <v>35</v>
      </c>
      <c r="D235" s="3">
        <v>2014.0</v>
      </c>
      <c r="E235" s="3" t="s">
        <v>39</v>
      </c>
      <c r="F235" s="1" t="s">
        <v>41</v>
      </c>
      <c r="G235" s="1" t="s">
        <v>31</v>
      </c>
      <c r="H235" s="1">
        <v>162.0</v>
      </c>
      <c r="I235" s="1">
        <v>43.0</v>
      </c>
      <c r="J235" s="3">
        <v>119.0</v>
      </c>
      <c r="K235" s="1">
        <v>6.0</v>
      </c>
      <c r="L235" s="1">
        <v>0.0</v>
      </c>
      <c r="M235" s="1">
        <v>0.0</v>
      </c>
      <c r="N235" s="1">
        <v>79.0</v>
      </c>
      <c r="O235" s="1">
        <v>1.0</v>
      </c>
      <c r="P235" s="1">
        <v>33.0</v>
      </c>
      <c r="T235" s="3"/>
    </row>
    <row r="236" ht="15.75" customHeight="1">
      <c r="A236" s="1">
        <v>6.0</v>
      </c>
      <c r="B236" s="2">
        <v>41878.0</v>
      </c>
      <c r="C236" s="3">
        <f t="shared" si="1"/>
        <v>35</v>
      </c>
      <c r="D236" s="3">
        <v>2014.0</v>
      </c>
      <c r="E236" s="3" t="s">
        <v>39</v>
      </c>
      <c r="F236" s="1" t="s">
        <v>42</v>
      </c>
      <c r="G236" s="1" t="s">
        <v>29</v>
      </c>
      <c r="H236" s="1">
        <v>64.0</v>
      </c>
      <c r="I236" s="1">
        <v>18.0</v>
      </c>
      <c r="J236" s="3">
        <v>46.0</v>
      </c>
      <c r="K236" s="1">
        <v>0.0</v>
      </c>
      <c r="L236" s="1">
        <v>0.0</v>
      </c>
      <c r="M236" s="1">
        <v>0.0</v>
      </c>
      <c r="N236" s="1">
        <v>30.0</v>
      </c>
      <c r="O236" s="1">
        <v>6.0</v>
      </c>
      <c r="P236" s="1">
        <v>10.0</v>
      </c>
      <c r="T236" s="3"/>
    </row>
    <row r="237" ht="15.75" customHeight="1">
      <c r="A237" s="1">
        <v>6.0</v>
      </c>
      <c r="B237" s="2">
        <v>41878.0</v>
      </c>
      <c r="C237" s="3">
        <f t="shared" si="1"/>
        <v>35</v>
      </c>
      <c r="D237" s="3">
        <v>2014.0</v>
      </c>
      <c r="E237" s="3" t="s">
        <v>39</v>
      </c>
      <c r="F237" s="1" t="s">
        <v>42</v>
      </c>
      <c r="G237" s="1" t="s">
        <v>31</v>
      </c>
      <c r="H237" s="1">
        <v>38.0</v>
      </c>
      <c r="I237" s="1">
        <v>10.0</v>
      </c>
      <c r="J237" s="3">
        <v>28.0</v>
      </c>
      <c r="K237" s="1">
        <v>1.0</v>
      </c>
      <c r="L237" s="1">
        <v>0.0</v>
      </c>
      <c r="M237" s="1">
        <v>0.0</v>
      </c>
      <c r="N237" s="1">
        <v>14.0</v>
      </c>
      <c r="O237" s="1">
        <v>4.0</v>
      </c>
      <c r="P237" s="1">
        <v>9.0</v>
      </c>
      <c r="T237" s="3"/>
    </row>
    <row r="238" ht="15.75" customHeight="1">
      <c r="A238" s="1">
        <v>6.0</v>
      </c>
      <c r="B238" s="2">
        <v>41878.0</v>
      </c>
      <c r="C238" s="3">
        <f t="shared" si="1"/>
        <v>35</v>
      </c>
      <c r="D238" s="3">
        <v>2014.0</v>
      </c>
      <c r="E238" s="3" t="s">
        <v>45</v>
      </c>
      <c r="F238" s="1" t="s">
        <v>46</v>
      </c>
      <c r="G238" s="1" t="s">
        <v>29</v>
      </c>
      <c r="H238" s="1">
        <v>172.0</v>
      </c>
      <c r="I238" s="1">
        <v>43.0</v>
      </c>
      <c r="J238" s="3">
        <v>129.0</v>
      </c>
      <c r="K238" s="1">
        <v>12.0</v>
      </c>
      <c r="L238" s="1">
        <v>0.0</v>
      </c>
      <c r="M238" s="1">
        <v>0.0</v>
      </c>
      <c r="N238" s="1">
        <v>94.0</v>
      </c>
      <c r="O238" s="1">
        <v>0.0</v>
      </c>
      <c r="P238" s="1">
        <v>23.0</v>
      </c>
      <c r="T238" s="3"/>
    </row>
    <row r="239" ht="15.75" customHeight="1">
      <c r="A239" s="1">
        <v>6.0</v>
      </c>
      <c r="B239" s="2">
        <v>41878.0</v>
      </c>
      <c r="C239" s="3">
        <f t="shared" si="1"/>
        <v>35</v>
      </c>
      <c r="D239" s="3">
        <v>2014.0</v>
      </c>
      <c r="E239" s="3" t="s">
        <v>45</v>
      </c>
      <c r="F239" s="1" t="s">
        <v>46</v>
      </c>
      <c r="G239" s="1" t="s">
        <v>31</v>
      </c>
      <c r="H239" s="1">
        <v>75.0</v>
      </c>
      <c r="I239" s="1">
        <v>33.0</v>
      </c>
      <c r="J239" s="3">
        <v>42.0</v>
      </c>
      <c r="K239" s="1">
        <v>3.0</v>
      </c>
      <c r="L239" s="1">
        <v>0.0</v>
      </c>
      <c r="M239" s="1">
        <v>0.0</v>
      </c>
      <c r="N239" s="1">
        <v>31.0</v>
      </c>
      <c r="O239" s="1">
        <v>0.0</v>
      </c>
      <c r="P239" s="1">
        <v>8.0</v>
      </c>
      <c r="T239" s="3"/>
    </row>
    <row r="240" ht="15.75" customHeight="1">
      <c r="A240" s="1">
        <v>6.0</v>
      </c>
      <c r="B240" s="2">
        <v>41878.0</v>
      </c>
      <c r="C240" s="3">
        <f t="shared" si="1"/>
        <v>35</v>
      </c>
      <c r="D240" s="3">
        <v>2014.0</v>
      </c>
      <c r="E240" s="3" t="s">
        <v>45</v>
      </c>
      <c r="F240" s="1" t="s">
        <v>48</v>
      </c>
      <c r="G240" s="1" t="s">
        <v>29</v>
      </c>
      <c r="H240" s="1">
        <v>112.0</v>
      </c>
      <c r="I240" s="1">
        <v>21.0</v>
      </c>
      <c r="J240" s="3">
        <v>91.0</v>
      </c>
      <c r="K240" s="1">
        <v>30.0</v>
      </c>
      <c r="L240" s="1">
        <v>0.0</v>
      </c>
      <c r="M240" s="1">
        <v>0.0</v>
      </c>
      <c r="N240" s="1">
        <v>57.0</v>
      </c>
      <c r="O240" s="1">
        <v>0.0</v>
      </c>
      <c r="P240" s="1">
        <v>4.0</v>
      </c>
      <c r="T240" s="3"/>
    </row>
    <row r="241" ht="15.75" customHeight="1">
      <c r="A241" s="1">
        <v>6.0</v>
      </c>
      <c r="B241" s="2">
        <v>41878.0</v>
      </c>
      <c r="C241" s="3">
        <f t="shared" si="1"/>
        <v>35</v>
      </c>
      <c r="D241" s="3">
        <v>2014.0</v>
      </c>
      <c r="E241" s="3" t="s">
        <v>45</v>
      </c>
      <c r="F241" s="1" t="s">
        <v>48</v>
      </c>
      <c r="G241" s="1" t="s">
        <v>31</v>
      </c>
      <c r="H241" s="1">
        <v>62.0</v>
      </c>
      <c r="I241" s="1">
        <v>12.0</v>
      </c>
      <c r="J241" s="3">
        <v>50.0</v>
      </c>
      <c r="K241" s="1">
        <v>6.0</v>
      </c>
      <c r="L241" s="1">
        <v>0.0</v>
      </c>
      <c r="M241" s="1">
        <v>0.0</v>
      </c>
      <c r="N241" s="1">
        <v>36.0</v>
      </c>
      <c r="O241" s="1">
        <v>1.0</v>
      </c>
      <c r="P241" s="1">
        <v>7.0</v>
      </c>
      <c r="T241" s="3"/>
    </row>
    <row r="242" ht="15.75" customHeight="1">
      <c r="A242" s="1">
        <v>6.0</v>
      </c>
      <c r="B242" s="2">
        <v>41879.0</v>
      </c>
      <c r="C242" s="3">
        <f t="shared" si="1"/>
        <v>35</v>
      </c>
      <c r="D242" s="3">
        <v>2014.0</v>
      </c>
      <c r="E242" s="3" t="s">
        <v>27</v>
      </c>
      <c r="F242" s="1" t="s">
        <v>28</v>
      </c>
      <c r="G242" s="1" t="s">
        <v>29</v>
      </c>
      <c r="H242" s="1">
        <v>17.0</v>
      </c>
      <c r="I242" s="1">
        <v>3.0</v>
      </c>
      <c r="J242" s="3">
        <v>14.0</v>
      </c>
      <c r="K242" s="1">
        <v>1.0</v>
      </c>
      <c r="L242" s="1">
        <v>0.0</v>
      </c>
      <c r="M242" s="1">
        <v>0.0</v>
      </c>
      <c r="N242" s="1">
        <v>13.0</v>
      </c>
      <c r="O242" s="1">
        <v>0.0</v>
      </c>
      <c r="P242" s="1">
        <v>0.0</v>
      </c>
      <c r="T242" s="3"/>
    </row>
    <row r="243" ht="15.75" customHeight="1">
      <c r="A243" s="1">
        <v>6.0</v>
      </c>
      <c r="B243" s="2">
        <v>41879.0</v>
      </c>
      <c r="C243" s="3">
        <f t="shared" si="1"/>
        <v>35</v>
      </c>
      <c r="D243" s="3">
        <v>2014.0</v>
      </c>
      <c r="E243" s="3" t="s">
        <v>27</v>
      </c>
      <c r="F243" s="1" t="s">
        <v>28</v>
      </c>
      <c r="G243" s="1" t="s">
        <v>31</v>
      </c>
      <c r="H243" s="1">
        <v>39.0</v>
      </c>
      <c r="I243" s="1">
        <v>5.0</v>
      </c>
      <c r="J243" s="3">
        <v>34.0</v>
      </c>
      <c r="K243" s="1">
        <v>0.0</v>
      </c>
      <c r="L243" s="1">
        <v>0.0</v>
      </c>
      <c r="M243" s="1">
        <v>0.0</v>
      </c>
      <c r="N243" s="1">
        <v>32.0</v>
      </c>
      <c r="O243" s="1">
        <v>0.0</v>
      </c>
      <c r="P243" s="1">
        <v>2.0</v>
      </c>
      <c r="T243" s="3"/>
    </row>
    <row r="244" ht="15.75" customHeight="1">
      <c r="A244" s="1">
        <v>6.0</v>
      </c>
      <c r="B244" s="2">
        <v>41879.0</v>
      </c>
      <c r="C244" s="3">
        <f t="shared" si="1"/>
        <v>35</v>
      </c>
      <c r="D244" s="3">
        <v>2014.0</v>
      </c>
      <c r="E244" s="3" t="s">
        <v>27</v>
      </c>
      <c r="F244" s="1" t="s">
        <v>33</v>
      </c>
      <c r="G244" s="1" t="s">
        <v>29</v>
      </c>
      <c r="H244" s="1">
        <v>14.0</v>
      </c>
      <c r="I244" s="1">
        <v>5.0</v>
      </c>
      <c r="J244" s="3">
        <v>9.0</v>
      </c>
      <c r="K244" s="1">
        <v>0.0</v>
      </c>
      <c r="L244" s="1">
        <v>0.0</v>
      </c>
      <c r="M244" s="1">
        <v>0.0</v>
      </c>
      <c r="N244" s="1">
        <v>9.0</v>
      </c>
      <c r="O244" s="1">
        <v>0.0</v>
      </c>
      <c r="P244" s="1">
        <v>0.0</v>
      </c>
      <c r="T244" s="3"/>
    </row>
    <row r="245" ht="15.75" customHeight="1">
      <c r="A245" s="1">
        <v>6.0</v>
      </c>
      <c r="B245" s="2">
        <v>41879.0</v>
      </c>
      <c r="C245" s="3">
        <f t="shared" si="1"/>
        <v>35</v>
      </c>
      <c r="D245" s="3">
        <v>2014.0</v>
      </c>
      <c r="E245" s="3" t="s">
        <v>27</v>
      </c>
      <c r="F245" s="1" t="s">
        <v>33</v>
      </c>
      <c r="G245" s="1" t="s">
        <v>31</v>
      </c>
      <c r="H245" s="1">
        <v>21.0</v>
      </c>
      <c r="I245" s="1">
        <v>9.0</v>
      </c>
      <c r="J245" s="3">
        <v>12.0</v>
      </c>
      <c r="K245" s="1">
        <v>1.0</v>
      </c>
      <c r="L245" s="1">
        <v>0.0</v>
      </c>
      <c r="M245" s="1">
        <v>0.0</v>
      </c>
      <c r="N245" s="1">
        <v>5.0</v>
      </c>
      <c r="O245" s="1">
        <v>0.0</v>
      </c>
      <c r="P245" s="1">
        <v>6.0</v>
      </c>
      <c r="T245" s="3"/>
    </row>
    <row r="246" ht="15.75" customHeight="1">
      <c r="A246" s="1">
        <v>6.0</v>
      </c>
      <c r="B246" s="2">
        <v>41879.0</v>
      </c>
      <c r="C246" s="3">
        <f t="shared" si="1"/>
        <v>35</v>
      </c>
      <c r="D246" s="3">
        <v>2014.0</v>
      </c>
      <c r="E246" s="3" t="s">
        <v>27</v>
      </c>
      <c r="F246" s="1" t="s">
        <v>34</v>
      </c>
      <c r="G246" s="1" t="s">
        <v>29</v>
      </c>
      <c r="H246" s="1">
        <v>41.0</v>
      </c>
      <c r="I246" s="1">
        <v>16.0</v>
      </c>
      <c r="J246" s="3">
        <v>25.0</v>
      </c>
      <c r="K246" s="1">
        <v>4.0</v>
      </c>
      <c r="L246" s="1">
        <v>0.0</v>
      </c>
      <c r="M246" s="1">
        <v>0.0</v>
      </c>
      <c r="N246" s="1">
        <v>15.0</v>
      </c>
      <c r="O246" s="1">
        <v>0.0</v>
      </c>
      <c r="P246" s="1">
        <v>6.0</v>
      </c>
      <c r="T246" s="3"/>
    </row>
    <row r="247" ht="15.75" customHeight="1">
      <c r="A247" s="1">
        <v>6.0</v>
      </c>
      <c r="B247" s="2">
        <v>41879.0</v>
      </c>
      <c r="C247" s="3">
        <f t="shared" si="1"/>
        <v>35</v>
      </c>
      <c r="D247" s="3">
        <v>2014.0</v>
      </c>
      <c r="E247" s="3" t="s">
        <v>27</v>
      </c>
      <c r="F247" s="1" t="s">
        <v>34</v>
      </c>
      <c r="G247" s="1" t="s">
        <v>31</v>
      </c>
      <c r="H247" s="1">
        <v>79.0</v>
      </c>
      <c r="I247" s="1">
        <v>5.0</v>
      </c>
      <c r="J247" s="3">
        <v>74.0</v>
      </c>
      <c r="K247" s="1">
        <v>1.0</v>
      </c>
      <c r="L247" s="1">
        <v>0.0</v>
      </c>
      <c r="M247" s="1">
        <v>0.0</v>
      </c>
      <c r="N247" s="1">
        <v>23.0</v>
      </c>
      <c r="O247" s="1">
        <v>1.0</v>
      </c>
      <c r="P247" s="1">
        <v>49.0</v>
      </c>
      <c r="T247" s="3"/>
    </row>
    <row r="248" ht="15.75" customHeight="1">
      <c r="A248" s="1">
        <v>6.0</v>
      </c>
      <c r="B248" s="2">
        <v>41879.0</v>
      </c>
      <c r="C248" s="3">
        <f t="shared" si="1"/>
        <v>35</v>
      </c>
      <c r="D248" s="3">
        <v>2014.0</v>
      </c>
      <c r="E248" s="3" t="s">
        <v>62</v>
      </c>
      <c r="F248" s="1" t="s">
        <v>36</v>
      </c>
      <c r="G248" s="1" t="s">
        <v>29</v>
      </c>
      <c r="H248" s="1">
        <v>99.0</v>
      </c>
      <c r="I248" s="1">
        <v>37.0</v>
      </c>
      <c r="J248" s="3">
        <v>62.0</v>
      </c>
      <c r="K248" s="1">
        <v>5.0</v>
      </c>
      <c r="L248" s="1">
        <v>0.0</v>
      </c>
      <c r="M248" s="1">
        <v>0.0</v>
      </c>
      <c r="N248" s="1">
        <v>50.0</v>
      </c>
      <c r="O248" s="1">
        <v>1.0</v>
      </c>
      <c r="P248" s="1">
        <v>6.0</v>
      </c>
      <c r="T248" s="3"/>
    </row>
    <row r="249" ht="15.75" customHeight="1">
      <c r="A249" s="1">
        <v>6.0</v>
      </c>
      <c r="B249" s="2">
        <v>41879.0</v>
      </c>
      <c r="C249" s="3">
        <f t="shared" si="1"/>
        <v>35</v>
      </c>
      <c r="D249" s="3">
        <v>2014.0</v>
      </c>
      <c r="E249" s="3" t="s">
        <v>62</v>
      </c>
      <c r="F249" s="1" t="s">
        <v>36</v>
      </c>
      <c r="G249" s="1" t="s">
        <v>31</v>
      </c>
      <c r="H249" s="1">
        <v>20.0</v>
      </c>
      <c r="I249" s="1">
        <v>10.0</v>
      </c>
      <c r="J249" s="3">
        <v>10.0</v>
      </c>
      <c r="K249" s="1">
        <v>0.0</v>
      </c>
      <c r="L249" s="1">
        <v>0.0</v>
      </c>
      <c r="M249" s="1">
        <v>0.0</v>
      </c>
      <c r="N249" s="1">
        <v>8.0</v>
      </c>
      <c r="O249" s="1">
        <v>0.0</v>
      </c>
      <c r="P249" s="1">
        <v>2.0</v>
      </c>
      <c r="T249" s="3"/>
    </row>
    <row r="250" ht="15.75" customHeight="1">
      <c r="A250" s="1">
        <v>6.0</v>
      </c>
      <c r="B250" s="2">
        <v>41879.0</v>
      </c>
      <c r="C250" s="3">
        <f t="shared" si="1"/>
        <v>35</v>
      </c>
      <c r="D250" s="3">
        <v>2014.0</v>
      </c>
      <c r="E250" s="3" t="s">
        <v>62</v>
      </c>
      <c r="F250" s="1" t="s">
        <v>37</v>
      </c>
      <c r="G250" s="1" t="s">
        <v>29</v>
      </c>
      <c r="H250" s="1">
        <v>145.0</v>
      </c>
      <c r="I250" s="1">
        <v>44.0</v>
      </c>
      <c r="J250" s="3">
        <v>101.0</v>
      </c>
      <c r="K250" s="1">
        <v>2.0</v>
      </c>
      <c r="L250" s="1">
        <v>0.0</v>
      </c>
      <c r="M250" s="1">
        <v>0.0</v>
      </c>
      <c r="N250" s="1">
        <v>91.0</v>
      </c>
      <c r="O250" s="1">
        <v>1.0</v>
      </c>
      <c r="P250" s="1">
        <v>7.0</v>
      </c>
      <c r="T250" s="3"/>
    </row>
    <row r="251" ht="15.75" customHeight="1">
      <c r="A251" s="1">
        <v>6.0</v>
      </c>
      <c r="B251" s="2">
        <v>41879.0</v>
      </c>
      <c r="C251" s="3">
        <f t="shared" si="1"/>
        <v>35</v>
      </c>
      <c r="D251" s="3">
        <v>2014.0</v>
      </c>
      <c r="E251" s="3" t="s">
        <v>62</v>
      </c>
      <c r="F251" s="1" t="s">
        <v>37</v>
      </c>
      <c r="G251" s="1" t="s">
        <v>31</v>
      </c>
      <c r="H251" s="1">
        <v>130.0</v>
      </c>
      <c r="I251" s="1">
        <v>85.0</v>
      </c>
      <c r="J251" s="3">
        <v>45.0</v>
      </c>
      <c r="K251" s="1">
        <v>2.0</v>
      </c>
      <c r="L251" s="1">
        <v>0.0</v>
      </c>
      <c r="M251" s="1">
        <v>0.0</v>
      </c>
      <c r="N251" s="1">
        <v>35.0</v>
      </c>
      <c r="O251" s="1">
        <v>1.0</v>
      </c>
      <c r="P251" s="1">
        <v>7.0</v>
      </c>
      <c r="T251" s="3"/>
    </row>
    <row r="252" ht="15.75" customHeight="1">
      <c r="A252" s="1">
        <v>6.0</v>
      </c>
      <c r="B252" s="2">
        <v>41879.0</v>
      </c>
      <c r="C252" s="3">
        <f t="shared" si="1"/>
        <v>35</v>
      </c>
      <c r="D252" s="3">
        <v>2014.0</v>
      </c>
      <c r="E252" s="3" t="s">
        <v>62</v>
      </c>
      <c r="F252" s="1" t="s">
        <v>38</v>
      </c>
      <c r="G252" s="1" t="s">
        <v>29</v>
      </c>
      <c r="H252" s="1">
        <v>119.0</v>
      </c>
      <c r="I252" s="1">
        <v>63.0</v>
      </c>
      <c r="J252" s="3">
        <v>56.0</v>
      </c>
      <c r="K252" s="1">
        <v>0.0</v>
      </c>
      <c r="L252" s="1">
        <v>0.0</v>
      </c>
      <c r="M252" s="1">
        <v>0.0</v>
      </c>
      <c r="N252" s="1">
        <v>39.0</v>
      </c>
      <c r="O252" s="1">
        <v>8.0</v>
      </c>
      <c r="P252" s="1">
        <v>9.0</v>
      </c>
      <c r="T252" s="3"/>
    </row>
    <row r="253" ht="15.75" customHeight="1">
      <c r="A253" s="1">
        <v>6.0</v>
      </c>
      <c r="B253" s="2">
        <v>41879.0</v>
      </c>
      <c r="C253" s="3">
        <f t="shared" si="1"/>
        <v>35</v>
      </c>
      <c r="D253" s="3">
        <v>2014.0</v>
      </c>
      <c r="E253" s="3" t="s">
        <v>62</v>
      </c>
      <c r="F253" s="1" t="s">
        <v>38</v>
      </c>
      <c r="G253" s="1" t="s">
        <v>31</v>
      </c>
      <c r="H253" s="1">
        <v>114.0</v>
      </c>
      <c r="I253" s="1">
        <v>66.0</v>
      </c>
      <c r="J253" s="3">
        <v>48.0</v>
      </c>
      <c r="K253" s="1">
        <v>3.0</v>
      </c>
      <c r="L253" s="1">
        <v>0.0</v>
      </c>
      <c r="M253" s="1">
        <v>0.0</v>
      </c>
      <c r="N253" s="1">
        <v>35.0</v>
      </c>
      <c r="O253" s="1">
        <v>1.0</v>
      </c>
      <c r="P253" s="1">
        <v>9.0</v>
      </c>
      <c r="T253" s="3"/>
    </row>
    <row r="254" ht="15.75" customHeight="1">
      <c r="A254" s="1">
        <v>6.0</v>
      </c>
      <c r="B254" s="2">
        <v>41879.0</v>
      </c>
      <c r="C254" s="3">
        <f t="shared" si="1"/>
        <v>35</v>
      </c>
      <c r="D254" s="3">
        <v>2014.0</v>
      </c>
      <c r="E254" s="3" t="s">
        <v>43</v>
      </c>
      <c r="F254" s="1" t="s">
        <v>44</v>
      </c>
      <c r="G254" s="1" t="s">
        <v>29</v>
      </c>
      <c r="H254" s="1">
        <v>29.0</v>
      </c>
      <c r="I254" s="1">
        <v>16.0</v>
      </c>
      <c r="J254" s="3">
        <v>13.0</v>
      </c>
      <c r="K254" s="1">
        <v>0.0</v>
      </c>
      <c r="L254" s="1">
        <v>0.0</v>
      </c>
      <c r="M254" s="1">
        <v>0.0</v>
      </c>
      <c r="N254" s="1">
        <v>10.0</v>
      </c>
      <c r="O254" s="1">
        <v>0.0</v>
      </c>
      <c r="P254" s="1">
        <v>3.0</v>
      </c>
      <c r="T254" s="3"/>
    </row>
    <row r="255" ht="15.75" customHeight="1">
      <c r="A255" s="1">
        <v>6.0</v>
      </c>
      <c r="B255" s="2">
        <v>41879.0</v>
      </c>
      <c r="C255" s="3">
        <f t="shared" si="1"/>
        <v>35</v>
      </c>
      <c r="D255" s="3">
        <v>2014.0</v>
      </c>
      <c r="E255" s="3" t="s">
        <v>43</v>
      </c>
      <c r="F255" s="1" t="s">
        <v>44</v>
      </c>
      <c r="G255" s="1" t="s">
        <v>31</v>
      </c>
      <c r="H255" s="1">
        <v>112.0</v>
      </c>
      <c r="I255" s="1">
        <v>55.0</v>
      </c>
      <c r="J255" s="3">
        <v>57.0</v>
      </c>
      <c r="K255" s="1">
        <v>2.0</v>
      </c>
      <c r="L255" s="1">
        <v>0.0</v>
      </c>
      <c r="M255" s="1">
        <v>0.0</v>
      </c>
      <c r="N255" s="1">
        <v>46.0</v>
      </c>
      <c r="O255" s="1">
        <v>0.0</v>
      </c>
      <c r="P255" s="1">
        <v>9.0</v>
      </c>
      <c r="T255" s="3"/>
    </row>
    <row r="256" ht="15.75" customHeight="1">
      <c r="A256" s="1">
        <v>6.0</v>
      </c>
      <c r="B256" s="2">
        <v>41879.0</v>
      </c>
      <c r="C256" s="3">
        <f t="shared" si="1"/>
        <v>35</v>
      </c>
      <c r="D256" s="3">
        <v>2014.0</v>
      </c>
      <c r="E256" s="3" t="s">
        <v>39</v>
      </c>
      <c r="F256" s="1" t="s">
        <v>40</v>
      </c>
      <c r="G256" s="1" t="s">
        <v>29</v>
      </c>
      <c r="H256" s="1">
        <v>78.0</v>
      </c>
      <c r="I256" s="1">
        <v>15.0</v>
      </c>
      <c r="J256" s="3">
        <v>63.0</v>
      </c>
      <c r="K256" s="1">
        <v>4.0</v>
      </c>
      <c r="L256" s="1">
        <v>0.0</v>
      </c>
      <c r="M256" s="1">
        <v>0.0</v>
      </c>
      <c r="N256" s="1">
        <v>52.0</v>
      </c>
      <c r="O256" s="1">
        <v>1.0</v>
      </c>
      <c r="P256" s="1">
        <v>6.0</v>
      </c>
      <c r="T256" s="3"/>
    </row>
    <row r="257" ht="15.75" customHeight="1">
      <c r="A257" s="1">
        <v>6.0</v>
      </c>
      <c r="B257" s="2">
        <v>41879.0</v>
      </c>
      <c r="C257" s="3">
        <f t="shared" si="1"/>
        <v>35</v>
      </c>
      <c r="D257" s="3">
        <v>2014.0</v>
      </c>
      <c r="E257" s="3" t="s">
        <v>39</v>
      </c>
      <c r="F257" s="1" t="s">
        <v>40</v>
      </c>
      <c r="G257" s="1" t="s">
        <v>31</v>
      </c>
      <c r="H257" s="1">
        <v>142.0</v>
      </c>
      <c r="I257" s="1">
        <v>42.0</v>
      </c>
      <c r="J257" s="3">
        <v>100.0</v>
      </c>
      <c r="K257" s="1">
        <v>1.0</v>
      </c>
      <c r="L257" s="1">
        <v>0.0</v>
      </c>
      <c r="M257" s="1">
        <v>0.0</v>
      </c>
      <c r="N257" s="1">
        <v>83.0</v>
      </c>
      <c r="O257" s="1">
        <v>5.0</v>
      </c>
      <c r="P257" s="1">
        <v>11.0</v>
      </c>
      <c r="T257" s="3"/>
    </row>
    <row r="258" ht="15.75" customHeight="1">
      <c r="A258" s="1">
        <v>6.0</v>
      </c>
      <c r="B258" s="2">
        <v>41879.0</v>
      </c>
      <c r="C258" s="3">
        <f t="shared" si="1"/>
        <v>35</v>
      </c>
      <c r="D258" s="3">
        <v>2014.0</v>
      </c>
      <c r="E258" s="3" t="s">
        <v>39</v>
      </c>
      <c r="F258" s="1" t="s">
        <v>41</v>
      </c>
      <c r="G258" s="1" t="s">
        <v>29</v>
      </c>
      <c r="H258" s="1">
        <v>22.0</v>
      </c>
      <c r="I258" s="1">
        <v>5.0</v>
      </c>
      <c r="J258" s="3">
        <v>17.0</v>
      </c>
      <c r="K258" s="1">
        <v>0.0</v>
      </c>
      <c r="L258" s="1">
        <v>0.0</v>
      </c>
      <c r="M258" s="1">
        <v>0.0</v>
      </c>
      <c r="N258" s="1">
        <v>13.0</v>
      </c>
      <c r="O258" s="1">
        <v>0.0</v>
      </c>
      <c r="P258" s="1">
        <v>4.0</v>
      </c>
      <c r="T258" s="3"/>
    </row>
    <row r="259" ht="15.75" customHeight="1">
      <c r="A259" s="1">
        <v>6.0</v>
      </c>
      <c r="B259" s="2">
        <v>41879.0</v>
      </c>
      <c r="C259" s="3">
        <f t="shared" si="1"/>
        <v>35</v>
      </c>
      <c r="D259" s="3">
        <v>2014.0</v>
      </c>
      <c r="E259" s="3" t="s">
        <v>39</v>
      </c>
      <c r="F259" s="1" t="s">
        <v>41</v>
      </c>
      <c r="G259" s="1" t="s">
        <v>31</v>
      </c>
      <c r="H259" s="1">
        <v>65.0</v>
      </c>
      <c r="I259" s="1">
        <v>30.0</v>
      </c>
      <c r="J259" s="3">
        <v>35.0</v>
      </c>
      <c r="K259" s="1">
        <v>2.0</v>
      </c>
      <c r="L259" s="1">
        <v>0.0</v>
      </c>
      <c r="M259" s="1">
        <v>0.0</v>
      </c>
      <c r="N259" s="1">
        <v>13.0</v>
      </c>
      <c r="O259" s="1">
        <v>14.0</v>
      </c>
      <c r="P259" s="1">
        <v>6.0</v>
      </c>
      <c r="T259" s="3"/>
    </row>
    <row r="260" ht="15.75" customHeight="1">
      <c r="A260" s="1">
        <v>6.0</v>
      </c>
      <c r="B260" s="2">
        <v>41879.0</v>
      </c>
      <c r="C260" s="3">
        <f t="shared" si="1"/>
        <v>35</v>
      </c>
      <c r="D260" s="3">
        <v>2014.0</v>
      </c>
      <c r="E260" s="3" t="s">
        <v>39</v>
      </c>
      <c r="F260" s="1" t="s">
        <v>42</v>
      </c>
      <c r="G260" s="1" t="s">
        <v>29</v>
      </c>
      <c r="H260" s="1" t="s">
        <v>30</v>
      </c>
      <c r="I260" s="1" t="s">
        <v>30</v>
      </c>
      <c r="J260" s="3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 t="s">
        <v>30</v>
      </c>
      <c r="T260" s="3"/>
    </row>
    <row r="261" ht="15.75" customHeight="1">
      <c r="A261" s="1">
        <v>6.0</v>
      </c>
      <c r="B261" s="2">
        <v>41879.0</v>
      </c>
      <c r="C261" s="3">
        <f t="shared" si="1"/>
        <v>35</v>
      </c>
      <c r="D261" s="3">
        <v>2014.0</v>
      </c>
      <c r="E261" s="3" t="s">
        <v>39</v>
      </c>
      <c r="F261" s="1" t="s">
        <v>42</v>
      </c>
      <c r="G261" s="1" t="s">
        <v>31</v>
      </c>
      <c r="H261" s="1">
        <v>86.0</v>
      </c>
      <c r="I261" s="1">
        <v>28.0</v>
      </c>
      <c r="J261" s="3">
        <v>58.0</v>
      </c>
      <c r="K261" s="1">
        <v>0.0</v>
      </c>
      <c r="L261" s="1">
        <v>0.0</v>
      </c>
      <c r="M261" s="1">
        <v>0.0</v>
      </c>
      <c r="N261" s="1">
        <v>40.0</v>
      </c>
      <c r="O261" s="1">
        <v>4.0</v>
      </c>
      <c r="P261" s="1">
        <v>14.0</v>
      </c>
      <c r="T261" s="3"/>
    </row>
    <row r="262" ht="15.75" customHeight="1">
      <c r="A262" s="1">
        <v>6.0</v>
      </c>
      <c r="B262" s="2">
        <v>41879.0</v>
      </c>
      <c r="C262" s="3">
        <f t="shared" si="1"/>
        <v>35</v>
      </c>
      <c r="D262" s="3">
        <v>2014.0</v>
      </c>
      <c r="E262" s="3" t="s">
        <v>45</v>
      </c>
      <c r="F262" s="1" t="s">
        <v>46</v>
      </c>
      <c r="G262" s="1" t="s">
        <v>29</v>
      </c>
      <c r="H262" s="1">
        <v>72.0</v>
      </c>
      <c r="I262" s="1">
        <v>26.0</v>
      </c>
      <c r="J262" s="3">
        <v>46.0</v>
      </c>
      <c r="K262" s="1">
        <v>0.0</v>
      </c>
      <c r="L262" s="1">
        <v>0.0</v>
      </c>
      <c r="M262" s="1">
        <v>0.0</v>
      </c>
      <c r="N262" s="1">
        <v>42.0</v>
      </c>
      <c r="O262" s="1">
        <v>1.0</v>
      </c>
      <c r="P262" s="1">
        <v>3.0</v>
      </c>
      <c r="T262" s="3"/>
    </row>
    <row r="263" ht="15.75" customHeight="1">
      <c r="A263" s="1">
        <v>6.0</v>
      </c>
      <c r="B263" s="2">
        <v>41879.0</v>
      </c>
      <c r="C263" s="3">
        <f t="shared" si="1"/>
        <v>35</v>
      </c>
      <c r="D263" s="3">
        <v>2014.0</v>
      </c>
      <c r="E263" s="3" t="s">
        <v>45</v>
      </c>
      <c r="F263" s="1" t="s">
        <v>46</v>
      </c>
      <c r="G263" s="1" t="s">
        <v>31</v>
      </c>
      <c r="H263" s="1">
        <v>38.0</v>
      </c>
      <c r="I263" s="1">
        <v>17.0</v>
      </c>
      <c r="J263" s="3">
        <v>21.0</v>
      </c>
      <c r="K263" s="1">
        <v>4.0</v>
      </c>
      <c r="L263" s="1">
        <v>0.0</v>
      </c>
      <c r="M263" s="1">
        <v>0.0</v>
      </c>
      <c r="N263" s="1">
        <v>5.0</v>
      </c>
      <c r="O263" s="1">
        <v>1.0</v>
      </c>
      <c r="P263" s="1">
        <v>11.0</v>
      </c>
      <c r="T263" s="3"/>
    </row>
    <row r="264" ht="15.75" customHeight="1">
      <c r="A264" s="1">
        <v>6.0</v>
      </c>
      <c r="B264" s="2">
        <v>41879.0</v>
      </c>
      <c r="C264" s="3">
        <f t="shared" si="1"/>
        <v>35</v>
      </c>
      <c r="D264" s="3">
        <v>2014.0</v>
      </c>
      <c r="E264" s="3" t="s">
        <v>45</v>
      </c>
      <c r="F264" s="1" t="s">
        <v>48</v>
      </c>
      <c r="G264" s="1" t="s">
        <v>29</v>
      </c>
      <c r="H264" s="1">
        <v>83.0</v>
      </c>
      <c r="I264" s="1">
        <v>26.0</v>
      </c>
      <c r="J264" s="3">
        <v>57.0</v>
      </c>
      <c r="K264" s="1">
        <v>0.0</v>
      </c>
      <c r="L264" s="1">
        <v>0.0</v>
      </c>
      <c r="M264" s="1">
        <v>0.0</v>
      </c>
      <c r="N264" s="1">
        <v>43.0</v>
      </c>
      <c r="O264" s="1">
        <v>1.0</v>
      </c>
      <c r="P264" s="1">
        <v>13.0</v>
      </c>
      <c r="T264" s="3"/>
    </row>
    <row r="265" ht="15.75" customHeight="1">
      <c r="A265" s="1">
        <v>6.0</v>
      </c>
      <c r="B265" s="2">
        <v>41879.0</v>
      </c>
      <c r="C265" s="3">
        <f t="shared" si="1"/>
        <v>35</v>
      </c>
      <c r="D265" s="3">
        <v>2014.0</v>
      </c>
      <c r="E265" s="3" t="s">
        <v>45</v>
      </c>
      <c r="F265" s="1" t="s">
        <v>48</v>
      </c>
      <c r="G265" s="1" t="s">
        <v>31</v>
      </c>
      <c r="H265" s="1">
        <v>74.0</v>
      </c>
      <c r="I265" s="1">
        <v>35.0</v>
      </c>
      <c r="J265" s="3">
        <v>39.0</v>
      </c>
      <c r="K265" s="1">
        <v>2.0</v>
      </c>
      <c r="L265" s="1">
        <v>0.0</v>
      </c>
      <c r="M265" s="1">
        <v>0.0</v>
      </c>
      <c r="N265" s="1">
        <v>28.0</v>
      </c>
      <c r="O265" s="1">
        <v>3.0</v>
      </c>
      <c r="P265" s="1">
        <v>6.0</v>
      </c>
      <c r="T265" s="3"/>
    </row>
    <row r="266" ht="15.75" customHeight="1">
      <c r="A266" s="1">
        <v>8.0</v>
      </c>
      <c r="B266" s="2">
        <v>41919.0</v>
      </c>
      <c r="C266" s="3">
        <f t="shared" si="1"/>
        <v>41</v>
      </c>
      <c r="D266" s="3">
        <v>2014.0</v>
      </c>
      <c r="E266" s="3" t="s">
        <v>27</v>
      </c>
      <c r="F266" s="1" t="s">
        <v>28</v>
      </c>
      <c r="G266" s="1" t="s">
        <v>29</v>
      </c>
      <c r="H266" s="1" t="s">
        <v>30</v>
      </c>
      <c r="I266" s="1" t="s">
        <v>30</v>
      </c>
      <c r="J266" s="3" t="s">
        <v>30</v>
      </c>
      <c r="K266" s="1" t="s">
        <v>30</v>
      </c>
      <c r="L266" s="1" t="s">
        <v>30</v>
      </c>
      <c r="M266" s="1" t="s">
        <v>30</v>
      </c>
      <c r="N266" s="1" t="s">
        <v>30</v>
      </c>
      <c r="O266" s="1" t="s">
        <v>30</v>
      </c>
      <c r="P266" s="1" t="s">
        <v>30</v>
      </c>
      <c r="T266" s="3"/>
    </row>
    <row r="267" ht="15.75" customHeight="1">
      <c r="A267" s="1">
        <v>8.0</v>
      </c>
      <c r="B267" s="2">
        <v>41919.0</v>
      </c>
      <c r="C267" s="3">
        <f t="shared" si="1"/>
        <v>41</v>
      </c>
      <c r="D267" s="3">
        <v>2014.0</v>
      </c>
      <c r="E267" s="3" t="s">
        <v>27</v>
      </c>
      <c r="F267" s="1" t="s">
        <v>28</v>
      </c>
      <c r="G267" s="1" t="s">
        <v>31</v>
      </c>
      <c r="H267" s="1">
        <v>1.0</v>
      </c>
      <c r="I267" s="1">
        <v>0.0</v>
      </c>
      <c r="J267" s="3">
        <v>1.0</v>
      </c>
      <c r="K267" s="1">
        <v>0.0</v>
      </c>
      <c r="L267" s="1">
        <v>0.0</v>
      </c>
      <c r="M267" s="1">
        <v>0.0</v>
      </c>
      <c r="N267" s="1">
        <v>1.0</v>
      </c>
      <c r="O267" s="1">
        <v>0.0</v>
      </c>
      <c r="P267" s="1">
        <v>0.0</v>
      </c>
      <c r="T267" s="3"/>
    </row>
    <row r="268" ht="15.75" customHeight="1">
      <c r="A268" s="1">
        <v>8.0</v>
      </c>
      <c r="B268" s="2">
        <v>41919.0</v>
      </c>
      <c r="C268" s="3">
        <f t="shared" si="1"/>
        <v>41</v>
      </c>
      <c r="D268" s="3">
        <v>2014.0</v>
      </c>
      <c r="E268" s="3" t="s">
        <v>27</v>
      </c>
      <c r="F268" s="1" t="s">
        <v>33</v>
      </c>
      <c r="G268" s="1" t="s">
        <v>29</v>
      </c>
      <c r="H268" s="1">
        <v>7.0</v>
      </c>
      <c r="I268" s="1">
        <v>0.0</v>
      </c>
      <c r="J268" s="3">
        <v>7.0</v>
      </c>
      <c r="K268" s="1">
        <v>0.0</v>
      </c>
      <c r="L268" s="1">
        <v>0.0</v>
      </c>
      <c r="M268" s="1">
        <v>0.0</v>
      </c>
      <c r="N268" s="1">
        <v>2.0</v>
      </c>
      <c r="O268" s="1">
        <v>0.0</v>
      </c>
      <c r="P268" s="1">
        <v>5.0</v>
      </c>
      <c r="T268" s="3"/>
    </row>
    <row r="269" ht="15.75" customHeight="1">
      <c r="A269" s="1">
        <v>8.0</v>
      </c>
      <c r="B269" s="2">
        <v>41919.0</v>
      </c>
      <c r="C269" s="3">
        <f t="shared" si="1"/>
        <v>41</v>
      </c>
      <c r="D269" s="3">
        <v>2014.0</v>
      </c>
      <c r="E269" s="3" t="s">
        <v>27</v>
      </c>
      <c r="F269" s="1" t="s">
        <v>33</v>
      </c>
      <c r="G269" s="1" t="s">
        <v>31</v>
      </c>
      <c r="H269" s="1">
        <v>0.0</v>
      </c>
      <c r="I269" s="1">
        <v>0.0</v>
      </c>
      <c r="J269" s="3">
        <v>0.0</v>
      </c>
      <c r="K269" s="1">
        <v>0.0</v>
      </c>
      <c r="L269" s="1">
        <v>0.0</v>
      </c>
      <c r="M269" s="1">
        <v>0.0</v>
      </c>
      <c r="N269" s="1">
        <v>0.0</v>
      </c>
      <c r="O269" s="1">
        <v>0.0</v>
      </c>
      <c r="P269" s="1">
        <v>0.0</v>
      </c>
      <c r="T269" s="3"/>
    </row>
    <row r="270" ht="15.75" customHeight="1">
      <c r="A270" s="1">
        <v>8.0</v>
      </c>
      <c r="B270" s="2">
        <v>41919.0</v>
      </c>
      <c r="C270" s="3">
        <f t="shared" si="1"/>
        <v>41</v>
      </c>
      <c r="D270" s="3">
        <v>2014.0</v>
      </c>
      <c r="E270" s="3" t="s">
        <v>27</v>
      </c>
      <c r="F270" s="1" t="s">
        <v>34</v>
      </c>
      <c r="G270" s="1" t="s">
        <v>29</v>
      </c>
      <c r="H270" s="1">
        <v>18.0</v>
      </c>
      <c r="I270" s="1">
        <v>7.0</v>
      </c>
      <c r="J270" s="3">
        <v>11.0</v>
      </c>
      <c r="K270" s="1">
        <v>0.0</v>
      </c>
      <c r="L270" s="1">
        <v>0.0</v>
      </c>
      <c r="M270" s="1">
        <v>0.0</v>
      </c>
      <c r="N270" s="1">
        <v>11.0</v>
      </c>
      <c r="O270" s="1">
        <v>0.0</v>
      </c>
      <c r="P270" s="1">
        <v>0.0</v>
      </c>
      <c r="T270" s="3"/>
    </row>
    <row r="271" ht="15.75" customHeight="1">
      <c r="A271" s="1">
        <v>8.0</v>
      </c>
      <c r="B271" s="2">
        <v>41919.0</v>
      </c>
      <c r="C271" s="3">
        <f t="shared" si="1"/>
        <v>41</v>
      </c>
      <c r="D271" s="3">
        <v>2014.0</v>
      </c>
      <c r="E271" s="3" t="s">
        <v>27</v>
      </c>
      <c r="F271" s="1" t="s">
        <v>34</v>
      </c>
      <c r="G271" s="1" t="s">
        <v>31</v>
      </c>
      <c r="H271" s="1">
        <v>68.0</v>
      </c>
      <c r="I271" s="1">
        <v>28.0</v>
      </c>
      <c r="J271" s="3">
        <v>40.0</v>
      </c>
      <c r="K271" s="1">
        <v>0.0</v>
      </c>
      <c r="L271" s="1">
        <v>0.0</v>
      </c>
      <c r="M271" s="1">
        <v>0.0</v>
      </c>
      <c r="N271" s="1">
        <v>36.0</v>
      </c>
      <c r="O271" s="1">
        <v>0.0</v>
      </c>
      <c r="P271" s="1">
        <v>4.0</v>
      </c>
      <c r="T271" s="3"/>
    </row>
    <row r="272" ht="15.75" customHeight="1">
      <c r="A272" s="1">
        <v>8.0</v>
      </c>
      <c r="B272" s="2">
        <v>41919.0</v>
      </c>
      <c r="C272" s="3">
        <f t="shared" si="1"/>
        <v>41</v>
      </c>
      <c r="D272" s="3">
        <v>2014.0</v>
      </c>
      <c r="E272" s="3" t="s">
        <v>62</v>
      </c>
      <c r="F272" s="1" t="s">
        <v>36</v>
      </c>
      <c r="G272" s="1" t="s">
        <v>29</v>
      </c>
      <c r="H272" s="1">
        <v>20.0</v>
      </c>
      <c r="I272" s="1">
        <v>3.0</v>
      </c>
      <c r="J272" s="3">
        <v>17.0</v>
      </c>
      <c r="K272" s="1">
        <v>0.0</v>
      </c>
      <c r="L272" s="1">
        <v>0.0</v>
      </c>
      <c r="M272" s="1">
        <v>0.0</v>
      </c>
      <c r="N272" s="1">
        <v>15.0</v>
      </c>
      <c r="O272" s="1">
        <v>0.0</v>
      </c>
      <c r="P272" s="1">
        <v>2.0</v>
      </c>
      <c r="T272" s="3"/>
    </row>
    <row r="273" ht="15.75" customHeight="1">
      <c r="A273" s="1">
        <v>8.0</v>
      </c>
      <c r="B273" s="2">
        <v>41919.0</v>
      </c>
      <c r="C273" s="3">
        <f t="shared" si="1"/>
        <v>41</v>
      </c>
      <c r="D273" s="3">
        <v>2014.0</v>
      </c>
      <c r="E273" s="3" t="s">
        <v>62</v>
      </c>
      <c r="F273" s="1" t="s">
        <v>36</v>
      </c>
      <c r="G273" s="1" t="s">
        <v>31</v>
      </c>
      <c r="H273" s="1">
        <v>15.0</v>
      </c>
      <c r="I273" s="1">
        <v>0.0</v>
      </c>
      <c r="J273" s="3">
        <v>15.0</v>
      </c>
      <c r="K273" s="1">
        <v>0.0</v>
      </c>
      <c r="L273" s="1">
        <v>0.0</v>
      </c>
      <c r="M273" s="1">
        <v>0.0</v>
      </c>
      <c r="N273" s="1">
        <v>13.0</v>
      </c>
      <c r="O273" s="1">
        <v>1.0</v>
      </c>
      <c r="P273" s="1">
        <v>1.0</v>
      </c>
      <c r="T273" s="3"/>
    </row>
    <row r="274" ht="15.75" customHeight="1">
      <c r="A274" s="1">
        <v>8.0</v>
      </c>
      <c r="B274" s="2">
        <v>41919.0</v>
      </c>
      <c r="C274" s="3">
        <f t="shared" si="1"/>
        <v>41</v>
      </c>
      <c r="D274" s="3">
        <v>2014.0</v>
      </c>
      <c r="E274" s="3" t="s">
        <v>62</v>
      </c>
      <c r="F274" s="1" t="s">
        <v>37</v>
      </c>
      <c r="G274" s="1" t="s">
        <v>29</v>
      </c>
      <c r="H274" s="1">
        <v>37.0</v>
      </c>
      <c r="I274" s="1">
        <v>9.0</v>
      </c>
      <c r="J274" s="3">
        <v>28.0</v>
      </c>
      <c r="K274" s="1">
        <v>0.0</v>
      </c>
      <c r="L274" s="1">
        <v>0.0</v>
      </c>
      <c r="M274" s="1">
        <v>0.0</v>
      </c>
      <c r="N274" s="1">
        <v>27.0</v>
      </c>
      <c r="O274" s="1">
        <v>1.0</v>
      </c>
      <c r="P274" s="1">
        <v>0.0</v>
      </c>
      <c r="T274" s="3"/>
    </row>
    <row r="275" ht="15.75" customHeight="1">
      <c r="A275" s="1">
        <v>8.0</v>
      </c>
      <c r="B275" s="2">
        <v>41919.0</v>
      </c>
      <c r="C275" s="3">
        <f t="shared" si="1"/>
        <v>41</v>
      </c>
      <c r="D275" s="3">
        <v>2014.0</v>
      </c>
      <c r="E275" s="3" t="s">
        <v>62</v>
      </c>
      <c r="F275" s="1" t="s">
        <v>37</v>
      </c>
      <c r="G275" s="1" t="s">
        <v>31</v>
      </c>
      <c r="H275" s="1">
        <v>40.0</v>
      </c>
      <c r="I275" s="1">
        <v>19.0</v>
      </c>
      <c r="J275" s="3">
        <v>21.0</v>
      </c>
      <c r="K275" s="1">
        <v>0.0</v>
      </c>
      <c r="L275" s="1">
        <v>0.0</v>
      </c>
      <c r="M275" s="1">
        <v>0.0</v>
      </c>
      <c r="N275" s="1">
        <v>20.0</v>
      </c>
      <c r="O275" s="1">
        <v>1.0</v>
      </c>
      <c r="P275" s="1">
        <v>0.0</v>
      </c>
      <c r="T275" s="3"/>
    </row>
    <row r="276" ht="15.75" customHeight="1">
      <c r="A276" s="1">
        <v>8.0</v>
      </c>
      <c r="B276" s="2">
        <v>41919.0</v>
      </c>
      <c r="C276" s="3">
        <f t="shared" si="1"/>
        <v>41</v>
      </c>
      <c r="D276" s="3">
        <v>2014.0</v>
      </c>
      <c r="E276" s="3" t="s">
        <v>62</v>
      </c>
      <c r="F276" s="1" t="s">
        <v>38</v>
      </c>
      <c r="G276" s="1" t="s">
        <v>29</v>
      </c>
      <c r="H276" s="1">
        <v>180.0</v>
      </c>
      <c r="I276" s="1">
        <v>86.0</v>
      </c>
      <c r="J276" s="3">
        <v>94.0</v>
      </c>
      <c r="K276" s="1">
        <v>0.0</v>
      </c>
      <c r="L276" s="1">
        <v>0.0</v>
      </c>
      <c r="M276" s="1">
        <v>0.0</v>
      </c>
      <c r="N276" s="1">
        <v>93.0</v>
      </c>
      <c r="O276" s="1">
        <v>1.0</v>
      </c>
      <c r="P276" s="1">
        <v>0.0</v>
      </c>
      <c r="T276" s="3"/>
    </row>
    <row r="277" ht="15.75" customHeight="1">
      <c r="A277" s="1">
        <v>8.0</v>
      </c>
      <c r="B277" s="2">
        <v>41919.0</v>
      </c>
      <c r="C277" s="3">
        <f t="shared" si="1"/>
        <v>41</v>
      </c>
      <c r="D277" s="3">
        <v>2014.0</v>
      </c>
      <c r="E277" s="3" t="s">
        <v>62</v>
      </c>
      <c r="F277" s="1" t="s">
        <v>38</v>
      </c>
      <c r="G277" s="1" t="s">
        <v>31</v>
      </c>
      <c r="H277" s="1">
        <v>25.0</v>
      </c>
      <c r="I277" s="1">
        <v>18.0</v>
      </c>
      <c r="J277" s="3">
        <v>7.0</v>
      </c>
      <c r="K277" s="1">
        <v>0.0</v>
      </c>
      <c r="L277" s="1">
        <v>0.0</v>
      </c>
      <c r="M277" s="1">
        <v>0.0</v>
      </c>
      <c r="N277" s="1">
        <v>7.0</v>
      </c>
      <c r="O277" s="1">
        <v>0.0</v>
      </c>
      <c r="P277" s="1">
        <v>0.0</v>
      </c>
      <c r="T277" s="3"/>
    </row>
    <row r="278" ht="15.75" customHeight="1">
      <c r="A278" s="1">
        <v>8.0</v>
      </c>
      <c r="B278" s="2">
        <v>41919.0</v>
      </c>
      <c r="C278" s="3">
        <f t="shared" si="1"/>
        <v>41</v>
      </c>
      <c r="D278" s="3">
        <v>2014.0</v>
      </c>
      <c r="E278" s="3" t="s">
        <v>43</v>
      </c>
      <c r="F278" s="1" t="s">
        <v>44</v>
      </c>
      <c r="G278" s="1" t="s">
        <v>29</v>
      </c>
      <c r="H278" s="1">
        <v>44.0</v>
      </c>
      <c r="I278" s="1">
        <v>14.0</v>
      </c>
      <c r="J278" s="3">
        <v>30.0</v>
      </c>
      <c r="K278" s="1">
        <v>0.0</v>
      </c>
      <c r="L278" s="1">
        <v>0.0</v>
      </c>
      <c r="M278" s="1">
        <v>0.0</v>
      </c>
      <c r="N278" s="1">
        <v>30.0</v>
      </c>
      <c r="O278" s="1">
        <v>0.0</v>
      </c>
      <c r="P278" s="1">
        <v>0.0</v>
      </c>
      <c r="T278" s="3"/>
    </row>
    <row r="279" ht="15.75" customHeight="1">
      <c r="A279" s="1">
        <v>8.0</v>
      </c>
      <c r="B279" s="2">
        <v>41919.0</v>
      </c>
      <c r="C279" s="3">
        <f t="shared" si="1"/>
        <v>41</v>
      </c>
      <c r="D279" s="3">
        <v>2014.0</v>
      </c>
      <c r="E279" s="3" t="s">
        <v>43</v>
      </c>
      <c r="F279" s="1" t="s">
        <v>44</v>
      </c>
      <c r="G279" s="1" t="s">
        <v>31</v>
      </c>
      <c r="H279" s="1">
        <v>113.0</v>
      </c>
      <c r="I279" s="1">
        <v>22.0</v>
      </c>
      <c r="J279" s="3">
        <v>91.0</v>
      </c>
      <c r="K279" s="1">
        <v>0.0</v>
      </c>
      <c r="L279" s="1">
        <v>0.0</v>
      </c>
      <c r="M279" s="1">
        <v>0.0</v>
      </c>
      <c r="N279" s="1">
        <v>91.0</v>
      </c>
      <c r="O279" s="1">
        <v>0.0</v>
      </c>
      <c r="P279" s="1">
        <v>0.0</v>
      </c>
      <c r="T279" s="3"/>
    </row>
    <row r="280" ht="15.75" customHeight="1">
      <c r="A280" s="1">
        <v>8.0</v>
      </c>
      <c r="B280" s="2">
        <v>41919.0</v>
      </c>
      <c r="C280" s="3">
        <f t="shared" si="1"/>
        <v>41</v>
      </c>
      <c r="D280" s="3">
        <v>2014.0</v>
      </c>
      <c r="E280" s="3" t="s">
        <v>39</v>
      </c>
      <c r="F280" s="1" t="s">
        <v>40</v>
      </c>
      <c r="G280" s="1" t="s">
        <v>29</v>
      </c>
      <c r="H280" s="1">
        <v>52.0</v>
      </c>
      <c r="I280" s="1">
        <v>17.0</v>
      </c>
      <c r="J280" s="3">
        <v>35.0</v>
      </c>
      <c r="K280" s="1">
        <v>3.0</v>
      </c>
      <c r="L280" s="1">
        <v>0.0</v>
      </c>
      <c r="M280" s="1">
        <v>0.0</v>
      </c>
      <c r="N280" s="1">
        <v>29.0</v>
      </c>
      <c r="O280" s="1">
        <v>2.0</v>
      </c>
      <c r="P280" s="1">
        <v>1.0</v>
      </c>
      <c r="T280" s="3"/>
    </row>
    <row r="281" ht="15.75" customHeight="1">
      <c r="A281" s="1">
        <v>8.0</v>
      </c>
      <c r="B281" s="2">
        <v>41919.0</v>
      </c>
      <c r="C281" s="3">
        <f t="shared" si="1"/>
        <v>41</v>
      </c>
      <c r="D281" s="3">
        <v>2014.0</v>
      </c>
      <c r="E281" s="3" t="s">
        <v>39</v>
      </c>
      <c r="F281" s="1" t="s">
        <v>40</v>
      </c>
      <c r="G281" s="1" t="s">
        <v>31</v>
      </c>
      <c r="H281" s="1">
        <v>64.0</v>
      </c>
      <c r="I281" s="1">
        <v>21.0</v>
      </c>
      <c r="J281" s="3">
        <v>43.0</v>
      </c>
      <c r="K281" s="1">
        <v>0.0</v>
      </c>
      <c r="L281" s="1">
        <v>0.0</v>
      </c>
      <c r="M281" s="1">
        <v>1.0</v>
      </c>
      <c r="N281" s="1">
        <v>38.0</v>
      </c>
      <c r="O281" s="1">
        <v>0.0</v>
      </c>
      <c r="P281" s="1">
        <v>4.0</v>
      </c>
      <c r="T281" s="3"/>
    </row>
    <row r="282" ht="15.75" customHeight="1">
      <c r="A282" s="1">
        <v>8.0</v>
      </c>
      <c r="B282" s="2">
        <v>41919.0</v>
      </c>
      <c r="C282" s="3">
        <f t="shared" si="1"/>
        <v>41</v>
      </c>
      <c r="D282" s="3">
        <v>2014.0</v>
      </c>
      <c r="E282" s="3" t="s">
        <v>39</v>
      </c>
      <c r="F282" s="1" t="s">
        <v>41</v>
      </c>
      <c r="G282" s="1" t="s">
        <v>29</v>
      </c>
      <c r="H282" s="1">
        <v>55.0</v>
      </c>
      <c r="I282" s="1">
        <v>16.0</v>
      </c>
      <c r="J282" s="3">
        <v>39.0</v>
      </c>
      <c r="K282" s="1">
        <v>0.0</v>
      </c>
      <c r="L282" s="1">
        <v>0.0</v>
      </c>
      <c r="M282" s="1">
        <v>0.0</v>
      </c>
      <c r="N282" s="1">
        <v>38.0</v>
      </c>
      <c r="O282" s="1">
        <v>1.0</v>
      </c>
      <c r="P282" s="1">
        <v>0.0</v>
      </c>
      <c r="T282" s="3"/>
    </row>
    <row r="283" ht="15.75" customHeight="1">
      <c r="A283" s="1">
        <v>8.0</v>
      </c>
      <c r="B283" s="2">
        <v>41919.0</v>
      </c>
      <c r="C283" s="3">
        <f t="shared" si="1"/>
        <v>41</v>
      </c>
      <c r="D283" s="3">
        <v>2014.0</v>
      </c>
      <c r="E283" s="3" t="s">
        <v>39</v>
      </c>
      <c r="F283" s="1" t="s">
        <v>41</v>
      </c>
      <c r="G283" s="1" t="s">
        <v>31</v>
      </c>
      <c r="H283" s="1">
        <v>30.0</v>
      </c>
      <c r="I283" s="1">
        <v>1.0</v>
      </c>
      <c r="J283" s="3">
        <v>29.0</v>
      </c>
      <c r="K283" s="1">
        <v>0.0</v>
      </c>
      <c r="L283" s="1">
        <v>0.0</v>
      </c>
      <c r="M283" s="1">
        <v>0.0</v>
      </c>
      <c r="N283" s="1">
        <v>21.0</v>
      </c>
      <c r="O283" s="1">
        <v>1.0</v>
      </c>
      <c r="P283" s="1">
        <v>7.0</v>
      </c>
      <c r="T283" s="3"/>
    </row>
    <row r="284" ht="15.75" customHeight="1">
      <c r="A284" s="1">
        <v>8.0</v>
      </c>
      <c r="B284" s="2">
        <v>41919.0</v>
      </c>
      <c r="C284" s="3">
        <f t="shared" si="1"/>
        <v>41</v>
      </c>
      <c r="D284" s="3">
        <v>2014.0</v>
      </c>
      <c r="E284" s="3" t="s">
        <v>39</v>
      </c>
      <c r="F284" s="1" t="s">
        <v>42</v>
      </c>
      <c r="G284" s="1" t="s">
        <v>29</v>
      </c>
      <c r="H284" s="1">
        <v>21.0</v>
      </c>
      <c r="I284" s="1">
        <v>12.0</v>
      </c>
      <c r="J284" s="3">
        <v>9.0</v>
      </c>
      <c r="K284" s="1">
        <v>0.0</v>
      </c>
      <c r="L284" s="1">
        <v>0.0</v>
      </c>
      <c r="M284" s="1">
        <v>0.0</v>
      </c>
      <c r="N284" s="1">
        <v>9.0</v>
      </c>
      <c r="O284" s="1">
        <v>0.0</v>
      </c>
      <c r="P284" s="1">
        <v>0.0</v>
      </c>
      <c r="T284" s="3"/>
    </row>
    <row r="285" ht="15.75" customHeight="1">
      <c r="A285" s="1">
        <v>8.0</v>
      </c>
      <c r="B285" s="2">
        <v>41919.0</v>
      </c>
      <c r="C285" s="3">
        <f t="shared" si="1"/>
        <v>41</v>
      </c>
      <c r="D285" s="3">
        <v>2014.0</v>
      </c>
      <c r="E285" s="3" t="s">
        <v>39</v>
      </c>
      <c r="F285" s="1" t="s">
        <v>42</v>
      </c>
      <c r="G285" s="1" t="s">
        <v>31</v>
      </c>
      <c r="H285" s="1">
        <v>28.0</v>
      </c>
      <c r="I285" s="1">
        <v>8.0</v>
      </c>
      <c r="J285" s="3">
        <v>20.0</v>
      </c>
      <c r="K285" s="1">
        <v>0.0</v>
      </c>
      <c r="L285" s="1">
        <v>0.0</v>
      </c>
      <c r="M285" s="1">
        <v>0.0</v>
      </c>
      <c r="N285" s="1">
        <v>16.0</v>
      </c>
      <c r="O285" s="1">
        <v>2.0</v>
      </c>
      <c r="P285" s="1">
        <v>2.0</v>
      </c>
      <c r="T285" s="3"/>
    </row>
    <row r="286" ht="15.75" customHeight="1">
      <c r="A286" s="1">
        <v>8.0</v>
      </c>
      <c r="B286" s="2">
        <v>41919.0</v>
      </c>
      <c r="C286" s="3">
        <f t="shared" si="1"/>
        <v>41</v>
      </c>
      <c r="D286" s="3">
        <v>2014.0</v>
      </c>
      <c r="E286" s="3" t="s">
        <v>45</v>
      </c>
      <c r="F286" s="1" t="s">
        <v>46</v>
      </c>
      <c r="G286" s="1" t="s">
        <v>29</v>
      </c>
      <c r="H286" s="1">
        <v>34.0</v>
      </c>
      <c r="I286" s="1">
        <v>10.0</v>
      </c>
      <c r="J286" s="3">
        <v>24.0</v>
      </c>
      <c r="K286" s="1">
        <v>1.0</v>
      </c>
      <c r="L286" s="1">
        <v>0.0</v>
      </c>
      <c r="M286" s="1">
        <v>0.0</v>
      </c>
      <c r="N286" s="1">
        <v>23.0</v>
      </c>
      <c r="O286" s="1">
        <v>0.0</v>
      </c>
      <c r="P286" s="1">
        <v>0.0</v>
      </c>
      <c r="T286" s="3"/>
    </row>
    <row r="287" ht="15.75" customHeight="1">
      <c r="A287" s="1">
        <v>8.0</v>
      </c>
      <c r="B287" s="2">
        <v>41919.0</v>
      </c>
      <c r="C287" s="3">
        <f t="shared" si="1"/>
        <v>41</v>
      </c>
      <c r="D287" s="3">
        <v>2014.0</v>
      </c>
      <c r="E287" s="3" t="s">
        <v>45</v>
      </c>
      <c r="F287" s="1" t="s">
        <v>46</v>
      </c>
      <c r="G287" s="1" t="s">
        <v>31</v>
      </c>
      <c r="H287" s="1">
        <v>16.0</v>
      </c>
      <c r="I287" s="1">
        <v>5.0</v>
      </c>
      <c r="J287" s="3">
        <v>11.0</v>
      </c>
      <c r="K287" s="1">
        <v>0.0</v>
      </c>
      <c r="L287" s="1">
        <v>0.0</v>
      </c>
      <c r="M287" s="1">
        <v>0.0</v>
      </c>
      <c r="N287" s="1">
        <v>11.0</v>
      </c>
      <c r="O287" s="1">
        <v>0.0</v>
      </c>
      <c r="P287" s="1">
        <v>0.0</v>
      </c>
      <c r="T287" s="3"/>
    </row>
    <row r="288" ht="15.75" customHeight="1">
      <c r="A288" s="1">
        <v>8.0</v>
      </c>
      <c r="B288" s="2">
        <v>41919.0</v>
      </c>
      <c r="C288" s="3">
        <f t="shared" si="1"/>
        <v>41</v>
      </c>
      <c r="D288" s="3">
        <v>2014.0</v>
      </c>
      <c r="E288" s="3" t="s">
        <v>45</v>
      </c>
      <c r="F288" s="1" t="s">
        <v>48</v>
      </c>
      <c r="G288" s="1" t="s">
        <v>29</v>
      </c>
      <c r="H288" s="1">
        <v>10.0</v>
      </c>
      <c r="I288" s="1">
        <v>2.0</v>
      </c>
      <c r="J288" s="3">
        <v>8.0</v>
      </c>
      <c r="K288" s="1">
        <v>2.0</v>
      </c>
      <c r="L288" s="1">
        <v>0.0</v>
      </c>
      <c r="M288" s="1">
        <v>0.0</v>
      </c>
      <c r="N288" s="1">
        <v>5.0</v>
      </c>
      <c r="O288" s="1">
        <v>0.0</v>
      </c>
      <c r="P288" s="1">
        <v>1.0</v>
      </c>
      <c r="T288" s="3"/>
    </row>
    <row r="289" ht="15.75" customHeight="1">
      <c r="A289" s="1">
        <v>8.0</v>
      </c>
      <c r="B289" s="2">
        <v>41919.0</v>
      </c>
      <c r="C289" s="3">
        <f t="shared" si="1"/>
        <v>41</v>
      </c>
      <c r="D289" s="3">
        <v>2014.0</v>
      </c>
      <c r="E289" s="3" t="s">
        <v>45</v>
      </c>
      <c r="F289" s="1" t="s">
        <v>48</v>
      </c>
      <c r="G289" s="1" t="s">
        <v>31</v>
      </c>
      <c r="H289" s="1">
        <v>11.0</v>
      </c>
      <c r="I289" s="1">
        <v>4.0</v>
      </c>
      <c r="J289" s="3">
        <v>7.0</v>
      </c>
      <c r="K289" s="1">
        <v>0.0</v>
      </c>
      <c r="L289" s="1">
        <v>0.0</v>
      </c>
      <c r="M289" s="1">
        <v>0.0</v>
      </c>
      <c r="N289" s="1">
        <v>6.0</v>
      </c>
      <c r="O289" s="1">
        <v>0.0</v>
      </c>
      <c r="P289" s="1">
        <v>1.0</v>
      </c>
      <c r="T289" s="3"/>
    </row>
    <row r="290" ht="15.75" customHeight="1">
      <c r="A290" s="1">
        <v>8.0</v>
      </c>
      <c r="B290" s="2">
        <v>41920.0</v>
      </c>
      <c r="C290" s="3">
        <f t="shared" si="1"/>
        <v>41</v>
      </c>
      <c r="D290" s="3">
        <v>2014.0</v>
      </c>
      <c r="E290" s="3" t="s">
        <v>27</v>
      </c>
      <c r="F290" s="1" t="s">
        <v>28</v>
      </c>
      <c r="G290" s="1" t="s">
        <v>29</v>
      </c>
      <c r="H290" s="1">
        <v>7.0</v>
      </c>
      <c r="I290" s="1">
        <v>0.0</v>
      </c>
      <c r="J290" s="3">
        <v>7.0</v>
      </c>
      <c r="K290" s="1">
        <v>0.0</v>
      </c>
      <c r="L290" s="1">
        <v>0.0</v>
      </c>
      <c r="M290" s="1">
        <v>0.0</v>
      </c>
      <c r="N290" s="1">
        <v>7.0</v>
      </c>
      <c r="O290" s="1">
        <v>0.0</v>
      </c>
      <c r="P290" s="1">
        <v>0.0</v>
      </c>
      <c r="T290" s="3"/>
    </row>
    <row r="291" ht="15.75" customHeight="1">
      <c r="A291" s="1">
        <v>8.0</v>
      </c>
      <c r="B291" s="2">
        <v>41920.0</v>
      </c>
      <c r="C291" s="3">
        <f t="shared" si="1"/>
        <v>41</v>
      </c>
      <c r="D291" s="3">
        <v>2014.0</v>
      </c>
      <c r="E291" s="3" t="s">
        <v>27</v>
      </c>
      <c r="F291" s="1" t="s">
        <v>28</v>
      </c>
      <c r="G291" s="1" t="s">
        <v>31</v>
      </c>
      <c r="H291" s="1">
        <v>5.0</v>
      </c>
      <c r="I291" s="1">
        <v>0.0</v>
      </c>
      <c r="J291" s="3">
        <v>5.0</v>
      </c>
      <c r="K291" s="1">
        <v>0.0</v>
      </c>
      <c r="L291" s="1">
        <v>0.0</v>
      </c>
      <c r="M291" s="1">
        <v>0.0</v>
      </c>
      <c r="N291" s="1">
        <v>5.0</v>
      </c>
      <c r="O291" s="1">
        <v>0.0</v>
      </c>
      <c r="P291" s="1">
        <v>0.0</v>
      </c>
      <c r="T291" s="3"/>
    </row>
    <row r="292" ht="15.75" customHeight="1">
      <c r="A292" s="1">
        <v>8.0</v>
      </c>
      <c r="B292" s="2">
        <v>41920.0</v>
      </c>
      <c r="C292" s="3">
        <f t="shared" si="1"/>
        <v>41</v>
      </c>
      <c r="D292" s="3">
        <v>2014.0</v>
      </c>
      <c r="E292" s="3" t="s">
        <v>27</v>
      </c>
      <c r="F292" s="1" t="s">
        <v>33</v>
      </c>
      <c r="G292" s="1" t="s">
        <v>29</v>
      </c>
      <c r="H292" s="1">
        <v>22.0</v>
      </c>
      <c r="I292" s="1">
        <v>8.0</v>
      </c>
      <c r="J292" s="3">
        <v>14.0</v>
      </c>
      <c r="K292" s="1">
        <v>1.0</v>
      </c>
      <c r="L292" s="1">
        <v>0.0</v>
      </c>
      <c r="M292" s="1">
        <v>0.0</v>
      </c>
      <c r="N292" s="1">
        <v>7.0</v>
      </c>
      <c r="O292" s="1">
        <v>0.0</v>
      </c>
      <c r="P292" s="1">
        <v>6.0</v>
      </c>
      <c r="T292" s="3"/>
    </row>
    <row r="293" ht="15.75" customHeight="1">
      <c r="A293" s="1">
        <v>8.0</v>
      </c>
      <c r="B293" s="2">
        <v>41920.0</v>
      </c>
      <c r="C293" s="3">
        <f t="shared" si="1"/>
        <v>41</v>
      </c>
      <c r="D293" s="3">
        <v>2014.0</v>
      </c>
      <c r="E293" s="3" t="s">
        <v>27</v>
      </c>
      <c r="F293" s="1" t="s">
        <v>33</v>
      </c>
      <c r="G293" s="1" t="s">
        <v>31</v>
      </c>
      <c r="H293" s="1">
        <v>62.0</v>
      </c>
      <c r="I293" s="1">
        <v>25.0</v>
      </c>
      <c r="J293" s="3">
        <v>37.0</v>
      </c>
      <c r="K293" s="1">
        <v>0.0</v>
      </c>
      <c r="L293" s="1">
        <v>0.0</v>
      </c>
      <c r="M293" s="1">
        <v>0.0</v>
      </c>
      <c r="N293" s="1">
        <v>34.0</v>
      </c>
      <c r="O293" s="1">
        <v>0.0</v>
      </c>
      <c r="P293" s="1">
        <v>3.0</v>
      </c>
      <c r="T293" s="3"/>
    </row>
    <row r="294" ht="15.75" customHeight="1">
      <c r="A294" s="1">
        <v>8.0</v>
      </c>
      <c r="B294" s="2">
        <v>41920.0</v>
      </c>
      <c r="C294" s="3">
        <f t="shared" si="1"/>
        <v>41</v>
      </c>
      <c r="D294" s="3">
        <v>2014.0</v>
      </c>
      <c r="E294" s="3" t="s">
        <v>27</v>
      </c>
      <c r="F294" s="1" t="s">
        <v>34</v>
      </c>
      <c r="G294" s="1" t="s">
        <v>29</v>
      </c>
      <c r="H294" s="1">
        <v>11.0</v>
      </c>
      <c r="I294" s="1">
        <v>1.0</v>
      </c>
      <c r="J294" s="3">
        <v>10.0</v>
      </c>
      <c r="K294" s="1">
        <v>1.0</v>
      </c>
      <c r="L294" s="1">
        <v>0.0</v>
      </c>
      <c r="M294" s="1">
        <v>0.0</v>
      </c>
      <c r="N294" s="1">
        <v>4.0</v>
      </c>
      <c r="O294" s="1">
        <v>0.0</v>
      </c>
      <c r="P294" s="1">
        <v>5.0</v>
      </c>
      <c r="T294" s="3"/>
    </row>
    <row r="295" ht="15.75" customHeight="1">
      <c r="A295" s="1">
        <v>8.0</v>
      </c>
      <c r="B295" s="2">
        <v>41920.0</v>
      </c>
      <c r="C295" s="3">
        <f t="shared" si="1"/>
        <v>41</v>
      </c>
      <c r="D295" s="3">
        <v>2014.0</v>
      </c>
      <c r="E295" s="3" t="s">
        <v>27</v>
      </c>
      <c r="F295" s="1" t="s">
        <v>34</v>
      </c>
      <c r="G295" s="1" t="s">
        <v>31</v>
      </c>
      <c r="H295" s="1">
        <v>8.0</v>
      </c>
      <c r="I295" s="1">
        <v>1.0</v>
      </c>
      <c r="J295" s="3">
        <v>7.0</v>
      </c>
      <c r="K295" s="1">
        <v>1.0</v>
      </c>
      <c r="L295" s="1">
        <v>0.0</v>
      </c>
      <c r="M295" s="1">
        <v>0.0</v>
      </c>
      <c r="N295" s="1">
        <v>1.0</v>
      </c>
      <c r="O295" s="1">
        <v>0.0</v>
      </c>
      <c r="P295" s="1">
        <v>5.0</v>
      </c>
      <c r="T295" s="3"/>
    </row>
    <row r="296" ht="15.75" customHeight="1">
      <c r="A296" s="1">
        <v>8.0</v>
      </c>
      <c r="B296" s="2">
        <v>41920.0</v>
      </c>
      <c r="C296" s="3">
        <f t="shared" si="1"/>
        <v>41</v>
      </c>
      <c r="D296" s="3">
        <v>2014.0</v>
      </c>
      <c r="E296" s="3" t="s">
        <v>62</v>
      </c>
      <c r="F296" s="1" t="s">
        <v>36</v>
      </c>
      <c r="G296" s="1" t="s">
        <v>29</v>
      </c>
      <c r="H296" s="1">
        <v>99.0</v>
      </c>
      <c r="I296" s="1">
        <v>27.0</v>
      </c>
      <c r="J296" s="3">
        <v>72.0</v>
      </c>
      <c r="K296" s="1">
        <v>1.0</v>
      </c>
      <c r="L296" s="1">
        <v>0.0</v>
      </c>
      <c r="M296" s="1">
        <v>0.0</v>
      </c>
      <c r="N296" s="1">
        <v>61.0</v>
      </c>
      <c r="O296" s="1">
        <v>6.0</v>
      </c>
      <c r="P296" s="1">
        <v>4.0</v>
      </c>
      <c r="T296" s="3"/>
    </row>
    <row r="297" ht="15.75" customHeight="1">
      <c r="A297" s="1">
        <v>8.0</v>
      </c>
      <c r="B297" s="2">
        <v>41920.0</v>
      </c>
      <c r="C297" s="3">
        <f t="shared" si="1"/>
        <v>41</v>
      </c>
      <c r="D297" s="3">
        <v>2014.0</v>
      </c>
      <c r="E297" s="3" t="s">
        <v>62</v>
      </c>
      <c r="F297" s="1" t="s">
        <v>36</v>
      </c>
      <c r="G297" s="1" t="s">
        <v>31</v>
      </c>
      <c r="H297" s="1">
        <v>50.0</v>
      </c>
      <c r="I297" s="1">
        <v>14.0</v>
      </c>
      <c r="J297" s="3">
        <v>36.0</v>
      </c>
      <c r="K297" s="1">
        <v>0.0</v>
      </c>
      <c r="L297" s="1">
        <v>0.0</v>
      </c>
      <c r="M297" s="1">
        <v>0.0</v>
      </c>
      <c r="N297" s="1">
        <v>30.0</v>
      </c>
      <c r="O297" s="1">
        <v>4.0</v>
      </c>
      <c r="P297" s="1">
        <v>2.0</v>
      </c>
      <c r="T297" s="3"/>
    </row>
    <row r="298" ht="15.75" customHeight="1">
      <c r="A298" s="1">
        <v>8.0</v>
      </c>
      <c r="B298" s="2">
        <v>41920.0</v>
      </c>
      <c r="C298" s="3">
        <f t="shared" si="1"/>
        <v>41</v>
      </c>
      <c r="D298" s="3">
        <v>2014.0</v>
      </c>
      <c r="E298" s="3" t="s">
        <v>62</v>
      </c>
      <c r="F298" s="1" t="s">
        <v>37</v>
      </c>
      <c r="G298" s="1" t="s">
        <v>29</v>
      </c>
      <c r="H298" s="1">
        <v>46.0</v>
      </c>
      <c r="I298" s="1">
        <v>21.0</v>
      </c>
      <c r="J298" s="3">
        <v>25.0</v>
      </c>
      <c r="K298" s="1">
        <v>0.0</v>
      </c>
      <c r="L298" s="1">
        <v>0.0</v>
      </c>
      <c r="M298" s="1">
        <v>0.0</v>
      </c>
      <c r="N298" s="1">
        <v>25.0</v>
      </c>
      <c r="O298" s="1">
        <v>0.0</v>
      </c>
      <c r="P298" s="1">
        <v>0.0</v>
      </c>
      <c r="T298" s="3"/>
    </row>
    <row r="299" ht="15.75" customHeight="1">
      <c r="A299" s="1">
        <v>8.0</v>
      </c>
      <c r="B299" s="2">
        <v>41920.0</v>
      </c>
      <c r="C299" s="3">
        <f t="shared" si="1"/>
        <v>41</v>
      </c>
      <c r="D299" s="3">
        <v>2014.0</v>
      </c>
      <c r="E299" s="3" t="s">
        <v>62</v>
      </c>
      <c r="F299" s="1" t="s">
        <v>37</v>
      </c>
      <c r="G299" s="1" t="s">
        <v>31</v>
      </c>
      <c r="H299" s="1">
        <v>95.0</v>
      </c>
      <c r="I299" s="1">
        <v>42.0</v>
      </c>
      <c r="J299" s="3">
        <v>53.0</v>
      </c>
      <c r="K299" s="1">
        <v>0.0</v>
      </c>
      <c r="L299" s="1">
        <v>0.0</v>
      </c>
      <c r="M299" s="1">
        <v>0.0</v>
      </c>
      <c r="N299" s="1">
        <v>35.0</v>
      </c>
      <c r="O299" s="1">
        <v>13.0</v>
      </c>
      <c r="P299" s="1">
        <v>5.0</v>
      </c>
      <c r="T299" s="3"/>
    </row>
    <row r="300" ht="15.75" customHeight="1">
      <c r="A300" s="1">
        <v>8.0</v>
      </c>
      <c r="B300" s="2">
        <v>41920.0</v>
      </c>
      <c r="C300" s="3">
        <f t="shared" si="1"/>
        <v>41</v>
      </c>
      <c r="D300" s="3">
        <v>2014.0</v>
      </c>
      <c r="E300" s="3" t="s">
        <v>62</v>
      </c>
      <c r="F300" s="1" t="s">
        <v>38</v>
      </c>
      <c r="G300" s="1" t="s">
        <v>29</v>
      </c>
      <c r="H300" s="1">
        <v>161.0</v>
      </c>
      <c r="I300" s="1">
        <v>57.0</v>
      </c>
      <c r="J300" s="3">
        <v>104.0</v>
      </c>
      <c r="K300" s="1">
        <v>0.0</v>
      </c>
      <c r="L300" s="1">
        <v>0.0</v>
      </c>
      <c r="M300" s="1">
        <v>0.0</v>
      </c>
      <c r="N300" s="1">
        <v>95.0</v>
      </c>
      <c r="O300" s="1">
        <v>7.0</v>
      </c>
      <c r="P300" s="1">
        <v>2.0</v>
      </c>
      <c r="T300" s="3"/>
    </row>
    <row r="301" ht="15.75" customHeight="1">
      <c r="A301" s="1">
        <v>8.0</v>
      </c>
      <c r="B301" s="2">
        <v>41920.0</v>
      </c>
      <c r="C301" s="3">
        <f t="shared" si="1"/>
        <v>41</v>
      </c>
      <c r="D301" s="3">
        <v>2014.0</v>
      </c>
      <c r="E301" s="3" t="s">
        <v>62</v>
      </c>
      <c r="F301" s="1" t="s">
        <v>38</v>
      </c>
      <c r="G301" s="1" t="s">
        <v>31</v>
      </c>
      <c r="H301" s="1">
        <v>95.0</v>
      </c>
      <c r="I301" s="1">
        <v>49.0</v>
      </c>
      <c r="J301" s="3">
        <v>46.0</v>
      </c>
      <c r="K301" s="1">
        <v>0.0</v>
      </c>
      <c r="L301" s="1">
        <v>0.0</v>
      </c>
      <c r="M301" s="1">
        <v>0.0</v>
      </c>
      <c r="N301" s="1">
        <v>43.0</v>
      </c>
      <c r="O301" s="1">
        <v>0.0</v>
      </c>
      <c r="P301" s="1">
        <v>3.0</v>
      </c>
      <c r="T301" s="3"/>
    </row>
    <row r="302" ht="15.75" customHeight="1">
      <c r="A302" s="1">
        <v>8.0</v>
      </c>
      <c r="B302" s="2">
        <v>41920.0</v>
      </c>
      <c r="C302" s="3">
        <f t="shared" si="1"/>
        <v>41</v>
      </c>
      <c r="D302" s="3">
        <v>2014.0</v>
      </c>
      <c r="E302" s="3" t="s">
        <v>43</v>
      </c>
      <c r="F302" s="1" t="s">
        <v>44</v>
      </c>
      <c r="G302" s="1" t="s">
        <v>29</v>
      </c>
      <c r="H302" s="1">
        <v>53.0</v>
      </c>
      <c r="I302" s="1">
        <v>40.0</v>
      </c>
      <c r="J302" s="3">
        <v>13.0</v>
      </c>
      <c r="K302" s="1">
        <v>0.0</v>
      </c>
      <c r="L302" s="1">
        <v>0.0</v>
      </c>
      <c r="M302" s="1">
        <v>0.0</v>
      </c>
      <c r="N302" s="1">
        <v>13.0</v>
      </c>
      <c r="O302" s="1">
        <v>0.0</v>
      </c>
      <c r="P302" s="1">
        <v>0.0</v>
      </c>
      <c r="T302" s="3"/>
    </row>
    <row r="303" ht="15.75" customHeight="1">
      <c r="A303" s="1">
        <v>8.0</v>
      </c>
      <c r="B303" s="2">
        <v>41920.0</v>
      </c>
      <c r="C303" s="3">
        <f t="shared" si="1"/>
        <v>41</v>
      </c>
      <c r="D303" s="3">
        <v>2014.0</v>
      </c>
      <c r="E303" s="3" t="s">
        <v>43</v>
      </c>
      <c r="F303" s="1" t="s">
        <v>44</v>
      </c>
      <c r="G303" s="1" t="s">
        <v>31</v>
      </c>
      <c r="H303" s="1">
        <v>121.0</v>
      </c>
      <c r="I303" s="1">
        <v>33.0</v>
      </c>
      <c r="J303" s="3">
        <v>88.0</v>
      </c>
      <c r="K303" s="1">
        <v>0.0</v>
      </c>
      <c r="L303" s="1">
        <v>0.0</v>
      </c>
      <c r="M303" s="1">
        <v>0.0</v>
      </c>
      <c r="N303" s="1">
        <v>86.0</v>
      </c>
      <c r="O303" s="1">
        <v>0.0</v>
      </c>
      <c r="P303" s="1">
        <v>2.0</v>
      </c>
      <c r="T303" s="3"/>
    </row>
    <row r="304" ht="15.75" customHeight="1">
      <c r="A304" s="1">
        <v>8.0</v>
      </c>
      <c r="B304" s="2">
        <v>41920.0</v>
      </c>
      <c r="C304" s="3">
        <f t="shared" si="1"/>
        <v>41</v>
      </c>
      <c r="D304" s="3">
        <v>2014.0</v>
      </c>
      <c r="E304" s="3" t="s">
        <v>39</v>
      </c>
      <c r="F304" s="1" t="s">
        <v>40</v>
      </c>
      <c r="G304" s="1" t="s">
        <v>29</v>
      </c>
      <c r="H304" s="1">
        <v>63.0</v>
      </c>
      <c r="I304" s="1">
        <v>19.0</v>
      </c>
      <c r="J304" s="3">
        <v>44.0</v>
      </c>
      <c r="K304" s="1">
        <v>1.0</v>
      </c>
      <c r="L304" s="1">
        <v>0.0</v>
      </c>
      <c r="M304" s="1">
        <v>0.0</v>
      </c>
      <c r="N304" s="1">
        <v>31.0</v>
      </c>
      <c r="O304" s="1">
        <v>9.0</v>
      </c>
      <c r="P304" s="1">
        <v>3.0</v>
      </c>
      <c r="T304" s="3"/>
    </row>
    <row r="305" ht="15.75" customHeight="1">
      <c r="A305" s="1">
        <v>8.0</v>
      </c>
      <c r="B305" s="2">
        <v>41920.0</v>
      </c>
      <c r="C305" s="3">
        <f t="shared" si="1"/>
        <v>41</v>
      </c>
      <c r="D305" s="3">
        <v>2014.0</v>
      </c>
      <c r="E305" s="3" t="s">
        <v>39</v>
      </c>
      <c r="F305" s="1" t="s">
        <v>40</v>
      </c>
      <c r="G305" s="1" t="s">
        <v>31</v>
      </c>
      <c r="H305" s="1">
        <v>43.0</v>
      </c>
      <c r="I305" s="1">
        <v>10.0</v>
      </c>
      <c r="J305" s="3">
        <v>33.0</v>
      </c>
      <c r="K305" s="1">
        <v>1.0</v>
      </c>
      <c r="L305" s="1">
        <v>0.0</v>
      </c>
      <c r="M305" s="1">
        <v>0.0</v>
      </c>
      <c r="N305" s="1">
        <v>23.0</v>
      </c>
      <c r="O305" s="1">
        <v>1.0</v>
      </c>
      <c r="P305" s="1">
        <v>8.0</v>
      </c>
      <c r="T305" s="3"/>
    </row>
    <row r="306" ht="15.75" customHeight="1">
      <c r="A306" s="1">
        <v>8.0</v>
      </c>
      <c r="B306" s="2">
        <v>41920.0</v>
      </c>
      <c r="C306" s="3">
        <f t="shared" si="1"/>
        <v>41</v>
      </c>
      <c r="D306" s="3">
        <v>2014.0</v>
      </c>
      <c r="E306" s="3" t="s">
        <v>39</v>
      </c>
      <c r="F306" s="1" t="s">
        <v>41</v>
      </c>
      <c r="G306" s="1" t="s">
        <v>29</v>
      </c>
      <c r="H306" s="1">
        <v>93.0</v>
      </c>
      <c r="I306" s="1">
        <v>20.0</v>
      </c>
      <c r="J306" s="3">
        <v>73.0</v>
      </c>
      <c r="K306" s="1">
        <v>0.0</v>
      </c>
      <c r="L306" s="1">
        <v>0.0</v>
      </c>
      <c r="M306" s="1">
        <v>15.0</v>
      </c>
      <c r="N306" s="1">
        <v>54.0</v>
      </c>
      <c r="O306" s="1">
        <v>3.0</v>
      </c>
      <c r="P306" s="1">
        <v>1.0</v>
      </c>
      <c r="T306" s="3"/>
    </row>
    <row r="307" ht="15.75" customHeight="1">
      <c r="A307" s="1">
        <v>8.0</v>
      </c>
      <c r="B307" s="2">
        <v>41920.0</v>
      </c>
      <c r="C307" s="3">
        <f t="shared" si="1"/>
        <v>41</v>
      </c>
      <c r="D307" s="3">
        <v>2014.0</v>
      </c>
      <c r="E307" s="3" t="s">
        <v>39</v>
      </c>
      <c r="F307" s="1" t="s">
        <v>41</v>
      </c>
      <c r="G307" s="1" t="s">
        <v>31</v>
      </c>
      <c r="H307" s="1">
        <v>43.0</v>
      </c>
      <c r="I307" s="1">
        <v>3.0</v>
      </c>
      <c r="J307" s="3">
        <v>40.0</v>
      </c>
      <c r="K307" s="1">
        <v>0.0</v>
      </c>
      <c r="L307" s="1">
        <v>0.0</v>
      </c>
      <c r="M307" s="1">
        <v>0.0</v>
      </c>
      <c r="N307" s="1">
        <v>34.0</v>
      </c>
      <c r="O307" s="1">
        <v>1.0</v>
      </c>
      <c r="P307" s="1">
        <v>5.0</v>
      </c>
      <c r="T307" s="3"/>
    </row>
    <row r="308" ht="15.75" customHeight="1">
      <c r="A308" s="1">
        <v>8.0</v>
      </c>
      <c r="B308" s="2">
        <v>41920.0</v>
      </c>
      <c r="C308" s="3">
        <f t="shared" si="1"/>
        <v>41</v>
      </c>
      <c r="D308" s="3">
        <v>2014.0</v>
      </c>
      <c r="E308" s="3" t="s">
        <v>39</v>
      </c>
      <c r="F308" s="1" t="s">
        <v>42</v>
      </c>
      <c r="G308" s="1" t="s">
        <v>29</v>
      </c>
      <c r="H308" s="1">
        <v>36.0</v>
      </c>
      <c r="I308" s="1">
        <v>3.0</v>
      </c>
      <c r="J308" s="3">
        <v>33.0</v>
      </c>
      <c r="K308" s="1">
        <v>0.0</v>
      </c>
      <c r="L308" s="1">
        <v>0.0</v>
      </c>
      <c r="M308" s="1">
        <v>0.0</v>
      </c>
      <c r="N308" s="1">
        <v>22.0</v>
      </c>
      <c r="O308" s="1">
        <v>7.0</v>
      </c>
      <c r="P308" s="1">
        <v>4.0</v>
      </c>
      <c r="T308" s="3"/>
    </row>
    <row r="309" ht="15.75" customHeight="1">
      <c r="A309" s="1">
        <v>8.0</v>
      </c>
      <c r="B309" s="2">
        <v>41920.0</v>
      </c>
      <c r="C309" s="3">
        <f t="shared" si="1"/>
        <v>41</v>
      </c>
      <c r="D309" s="3">
        <v>2014.0</v>
      </c>
      <c r="E309" s="3" t="s">
        <v>39</v>
      </c>
      <c r="F309" s="1" t="s">
        <v>42</v>
      </c>
      <c r="G309" s="1" t="s">
        <v>31</v>
      </c>
      <c r="H309" s="1">
        <v>43.0</v>
      </c>
      <c r="I309" s="1">
        <v>6.0</v>
      </c>
      <c r="J309" s="3">
        <v>37.0</v>
      </c>
      <c r="K309" s="1">
        <v>0.0</v>
      </c>
      <c r="L309" s="1">
        <v>0.0</v>
      </c>
      <c r="M309" s="1">
        <v>0.0</v>
      </c>
      <c r="N309" s="1">
        <v>25.0</v>
      </c>
      <c r="O309" s="1">
        <v>4.0</v>
      </c>
      <c r="P309" s="1">
        <v>8.0</v>
      </c>
      <c r="T309" s="3"/>
    </row>
    <row r="310" ht="15.75" customHeight="1">
      <c r="A310" s="1">
        <v>8.0</v>
      </c>
      <c r="B310" s="2">
        <v>41920.0</v>
      </c>
      <c r="C310" s="3">
        <f t="shared" si="1"/>
        <v>41</v>
      </c>
      <c r="D310" s="3">
        <v>2014.0</v>
      </c>
      <c r="E310" s="3" t="s">
        <v>45</v>
      </c>
      <c r="F310" s="1" t="s">
        <v>46</v>
      </c>
      <c r="G310" s="1" t="s">
        <v>29</v>
      </c>
      <c r="H310" s="1">
        <v>122.0</v>
      </c>
      <c r="I310" s="1">
        <v>49.0</v>
      </c>
      <c r="J310" s="3">
        <v>73.0</v>
      </c>
      <c r="K310" s="1">
        <v>0.0</v>
      </c>
      <c r="L310" s="1">
        <v>0.0</v>
      </c>
      <c r="M310" s="1">
        <v>0.0</v>
      </c>
      <c r="N310" s="1">
        <v>61.0</v>
      </c>
      <c r="O310" s="1">
        <v>8.0</v>
      </c>
      <c r="P310" s="1">
        <v>4.0</v>
      </c>
      <c r="T310" s="3"/>
    </row>
    <row r="311" ht="15.75" customHeight="1">
      <c r="A311" s="1">
        <v>8.0</v>
      </c>
      <c r="B311" s="2">
        <v>41920.0</v>
      </c>
      <c r="C311" s="3">
        <f t="shared" si="1"/>
        <v>41</v>
      </c>
      <c r="D311" s="3">
        <v>2014.0</v>
      </c>
      <c r="E311" s="3" t="s">
        <v>45</v>
      </c>
      <c r="F311" s="1" t="s">
        <v>46</v>
      </c>
      <c r="G311" s="1" t="s">
        <v>31</v>
      </c>
      <c r="H311" s="1">
        <v>60.0</v>
      </c>
      <c r="I311" s="1">
        <v>30.0</v>
      </c>
      <c r="J311" s="3">
        <v>30.0</v>
      </c>
      <c r="K311" s="1">
        <v>0.0</v>
      </c>
      <c r="L311" s="1">
        <v>0.0</v>
      </c>
      <c r="M311" s="1">
        <v>0.0</v>
      </c>
      <c r="N311" s="1">
        <v>27.0</v>
      </c>
      <c r="O311" s="1">
        <v>2.0</v>
      </c>
      <c r="P311" s="1">
        <v>1.0</v>
      </c>
      <c r="T311" s="3"/>
    </row>
    <row r="312" ht="15.75" customHeight="1">
      <c r="A312" s="1">
        <v>8.0</v>
      </c>
      <c r="B312" s="2">
        <v>41920.0</v>
      </c>
      <c r="C312" s="3">
        <f t="shared" si="1"/>
        <v>41</v>
      </c>
      <c r="D312" s="3">
        <v>2014.0</v>
      </c>
      <c r="E312" s="3" t="s">
        <v>45</v>
      </c>
      <c r="F312" s="1" t="s">
        <v>48</v>
      </c>
      <c r="G312" s="1" t="s">
        <v>29</v>
      </c>
      <c r="H312" s="1">
        <v>40.0</v>
      </c>
      <c r="I312" s="1">
        <v>5.0</v>
      </c>
      <c r="J312" s="3">
        <v>35.0</v>
      </c>
      <c r="K312" s="1">
        <v>0.0</v>
      </c>
      <c r="L312" s="1">
        <v>0.0</v>
      </c>
      <c r="M312" s="1">
        <v>0.0</v>
      </c>
      <c r="N312" s="1">
        <v>27.0</v>
      </c>
      <c r="O312" s="1">
        <v>2.0</v>
      </c>
      <c r="P312" s="1">
        <v>6.0</v>
      </c>
      <c r="T312" s="3"/>
    </row>
    <row r="313" ht="15.75" customHeight="1">
      <c r="A313" s="1">
        <v>8.0</v>
      </c>
      <c r="B313" s="2">
        <v>41920.0</v>
      </c>
      <c r="C313" s="3">
        <f t="shared" si="1"/>
        <v>41</v>
      </c>
      <c r="D313" s="3">
        <v>2014.0</v>
      </c>
      <c r="E313" s="3" t="s">
        <v>45</v>
      </c>
      <c r="F313" s="1" t="s">
        <v>48</v>
      </c>
      <c r="G313" s="1" t="s">
        <v>31</v>
      </c>
      <c r="H313" s="1">
        <v>60.0</v>
      </c>
      <c r="I313" s="1">
        <v>16.0</v>
      </c>
      <c r="J313" s="3">
        <v>44.0</v>
      </c>
      <c r="K313" s="1">
        <v>0.0</v>
      </c>
      <c r="L313" s="1">
        <v>0.0</v>
      </c>
      <c r="M313" s="1">
        <v>0.0</v>
      </c>
      <c r="N313" s="1">
        <v>40.0</v>
      </c>
      <c r="O313" s="1">
        <v>0.0</v>
      </c>
      <c r="P313" s="1">
        <v>4.0</v>
      </c>
      <c r="T313" s="3"/>
    </row>
    <row r="314" ht="15.75" customHeight="1">
      <c r="A314" s="1">
        <v>9.0</v>
      </c>
      <c r="B314" s="2">
        <v>41940.0</v>
      </c>
      <c r="C314" s="3">
        <f t="shared" si="1"/>
        <v>44</v>
      </c>
      <c r="D314" s="3">
        <v>2014.0</v>
      </c>
      <c r="E314" s="3" t="s">
        <v>27</v>
      </c>
      <c r="F314" s="1" t="s">
        <v>28</v>
      </c>
      <c r="G314" s="1" t="s">
        <v>29</v>
      </c>
      <c r="H314" s="1">
        <v>13.0</v>
      </c>
      <c r="I314" s="1">
        <v>0.0</v>
      </c>
      <c r="J314" s="3">
        <v>13.0</v>
      </c>
      <c r="K314" s="1">
        <v>0.0</v>
      </c>
      <c r="L314" s="1">
        <v>0.0</v>
      </c>
      <c r="M314" s="1">
        <v>0.0</v>
      </c>
      <c r="N314" s="1">
        <v>1.0</v>
      </c>
      <c r="O314" s="1">
        <v>0.0</v>
      </c>
      <c r="P314" s="1">
        <v>12.0</v>
      </c>
      <c r="T314" s="3"/>
    </row>
    <row r="315" ht="15.75" customHeight="1">
      <c r="A315" s="1">
        <v>9.0</v>
      </c>
      <c r="B315" s="2">
        <v>41940.0</v>
      </c>
      <c r="C315" s="3">
        <f t="shared" si="1"/>
        <v>44</v>
      </c>
      <c r="D315" s="3">
        <v>2014.0</v>
      </c>
      <c r="E315" s="3" t="s">
        <v>27</v>
      </c>
      <c r="F315" s="1" t="s">
        <v>28</v>
      </c>
      <c r="G315" s="1" t="s">
        <v>31</v>
      </c>
      <c r="H315" s="1">
        <v>19.0</v>
      </c>
      <c r="I315" s="1">
        <v>0.0</v>
      </c>
      <c r="J315" s="3">
        <v>19.0</v>
      </c>
      <c r="K315" s="1">
        <v>0.0</v>
      </c>
      <c r="L315" s="1">
        <v>0.0</v>
      </c>
      <c r="M315" s="1">
        <v>0.0</v>
      </c>
      <c r="N315" s="1">
        <v>2.0</v>
      </c>
      <c r="O315" s="1">
        <v>0.0</v>
      </c>
      <c r="P315" s="1">
        <v>17.0</v>
      </c>
      <c r="T315" s="3"/>
    </row>
    <row r="316" ht="15.75" customHeight="1">
      <c r="A316" s="1">
        <v>9.0</v>
      </c>
      <c r="B316" s="2">
        <v>41940.0</v>
      </c>
      <c r="C316" s="3">
        <f t="shared" si="1"/>
        <v>44</v>
      </c>
      <c r="D316" s="3">
        <v>2014.0</v>
      </c>
      <c r="E316" s="3" t="s">
        <v>27</v>
      </c>
      <c r="F316" s="1" t="s">
        <v>33</v>
      </c>
      <c r="G316" s="1" t="s">
        <v>29</v>
      </c>
      <c r="H316" s="1">
        <v>14.0</v>
      </c>
      <c r="I316" s="1">
        <v>2.0</v>
      </c>
      <c r="J316" s="3">
        <v>12.0</v>
      </c>
      <c r="K316" s="1">
        <v>0.0</v>
      </c>
      <c r="L316" s="1">
        <v>0.0</v>
      </c>
      <c r="M316" s="1">
        <v>0.0</v>
      </c>
      <c r="N316" s="1">
        <v>9.0</v>
      </c>
      <c r="O316" s="1">
        <v>1.0</v>
      </c>
      <c r="P316" s="1">
        <v>2.0</v>
      </c>
      <c r="T316" s="3"/>
    </row>
    <row r="317" ht="15.75" customHeight="1">
      <c r="A317" s="1">
        <v>9.0</v>
      </c>
      <c r="B317" s="2">
        <v>41940.0</v>
      </c>
      <c r="C317" s="3">
        <f t="shared" si="1"/>
        <v>44</v>
      </c>
      <c r="D317" s="3">
        <v>2014.0</v>
      </c>
      <c r="E317" s="3" t="s">
        <v>27</v>
      </c>
      <c r="F317" s="1" t="s">
        <v>33</v>
      </c>
      <c r="G317" s="1" t="s">
        <v>31</v>
      </c>
      <c r="H317" s="1">
        <v>0.0</v>
      </c>
      <c r="I317" s="1">
        <v>0.0</v>
      </c>
      <c r="J317" s="3">
        <v>0.0</v>
      </c>
      <c r="K317" s="1">
        <v>0.0</v>
      </c>
      <c r="L317" s="1">
        <v>0.0</v>
      </c>
      <c r="M317" s="1">
        <v>0.0</v>
      </c>
      <c r="N317" s="1">
        <v>0.0</v>
      </c>
      <c r="O317" s="1">
        <v>0.0</v>
      </c>
      <c r="P317" s="1">
        <v>0.0</v>
      </c>
      <c r="T317" s="3"/>
    </row>
    <row r="318" ht="15.75" customHeight="1">
      <c r="A318" s="1">
        <v>9.0</v>
      </c>
      <c r="B318" s="2">
        <v>41940.0</v>
      </c>
      <c r="C318" s="3">
        <f t="shared" si="1"/>
        <v>44</v>
      </c>
      <c r="D318" s="3">
        <v>2014.0</v>
      </c>
      <c r="E318" s="3" t="s">
        <v>27</v>
      </c>
      <c r="F318" s="1" t="s">
        <v>34</v>
      </c>
      <c r="G318" s="1" t="s">
        <v>29</v>
      </c>
      <c r="H318" s="1">
        <v>9.0</v>
      </c>
      <c r="I318" s="1">
        <v>0.0</v>
      </c>
      <c r="J318" s="3">
        <v>9.0</v>
      </c>
      <c r="K318" s="1">
        <v>1.0</v>
      </c>
      <c r="L318" s="1">
        <v>0.0</v>
      </c>
      <c r="M318" s="1">
        <v>0.0</v>
      </c>
      <c r="N318" s="1">
        <v>5.0</v>
      </c>
      <c r="O318" s="1">
        <v>0.0</v>
      </c>
      <c r="P318" s="1">
        <v>3.0</v>
      </c>
      <c r="T318" s="3"/>
    </row>
    <row r="319" ht="15.75" customHeight="1">
      <c r="A319" s="1">
        <v>9.0</v>
      </c>
      <c r="B319" s="2">
        <v>41940.0</v>
      </c>
      <c r="C319" s="3">
        <f t="shared" si="1"/>
        <v>44</v>
      </c>
      <c r="D319" s="3">
        <v>2014.0</v>
      </c>
      <c r="E319" s="3" t="s">
        <v>27</v>
      </c>
      <c r="F319" s="1" t="s">
        <v>34</v>
      </c>
      <c r="G319" s="1" t="s">
        <v>31</v>
      </c>
      <c r="H319" s="1">
        <v>39.0</v>
      </c>
      <c r="I319" s="1">
        <v>2.0</v>
      </c>
      <c r="J319" s="3">
        <v>37.0</v>
      </c>
      <c r="K319" s="1">
        <v>0.0</v>
      </c>
      <c r="L319" s="1">
        <v>0.0</v>
      </c>
      <c r="M319" s="1">
        <v>0.0</v>
      </c>
      <c r="N319" s="1">
        <v>5.0</v>
      </c>
      <c r="O319" s="1">
        <v>0.0</v>
      </c>
      <c r="P319" s="1">
        <v>32.0</v>
      </c>
      <c r="T319" s="3"/>
    </row>
    <row r="320" ht="15.75" customHeight="1">
      <c r="A320" s="1">
        <v>9.0</v>
      </c>
      <c r="B320" s="2">
        <v>41940.0</v>
      </c>
      <c r="C320" s="3">
        <f t="shared" si="1"/>
        <v>44</v>
      </c>
      <c r="D320" s="3">
        <v>2014.0</v>
      </c>
      <c r="E320" s="3" t="s">
        <v>62</v>
      </c>
      <c r="F320" s="1" t="s">
        <v>36</v>
      </c>
      <c r="G320" s="1" t="s">
        <v>29</v>
      </c>
      <c r="H320" s="1">
        <v>54.0</v>
      </c>
      <c r="I320" s="1">
        <v>4.0</v>
      </c>
      <c r="J320" s="3">
        <v>50.0</v>
      </c>
      <c r="K320" s="1">
        <v>0.0</v>
      </c>
      <c r="L320" s="1">
        <v>0.0</v>
      </c>
      <c r="M320" s="1">
        <v>0.0</v>
      </c>
      <c r="N320" s="1">
        <v>49.0</v>
      </c>
      <c r="O320" s="1">
        <v>1.0</v>
      </c>
      <c r="P320" s="1">
        <v>0.0</v>
      </c>
      <c r="T320" s="3"/>
    </row>
    <row r="321" ht="15.75" customHeight="1">
      <c r="A321" s="1">
        <v>9.0</v>
      </c>
      <c r="B321" s="2">
        <v>41940.0</v>
      </c>
      <c r="C321" s="3">
        <f t="shared" si="1"/>
        <v>44</v>
      </c>
      <c r="D321" s="3">
        <v>2014.0</v>
      </c>
      <c r="E321" s="3" t="s">
        <v>62</v>
      </c>
      <c r="F321" s="1" t="s">
        <v>36</v>
      </c>
      <c r="G321" s="1" t="s">
        <v>31</v>
      </c>
      <c r="H321" s="1">
        <v>5.0</v>
      </c>
      <c r="I321" s="1">
        <v>0.0</v>
      </c>
      <c r="J321" s="3">
        <v>5.0</v>
      </c>
      <c r="K321" s="1">
        <v>0.0</v>
      </c>
      <c r="L321" s="1">
        <v>0.0</v>
      </c>
      <c r="M321" s="1">
        <v>0.0</v>
      </c>
      <c r="N321" s="1">
        <v>2.0</v>
      </c>
      <c r="O321" s="1">
        <v>0.0</v>
      </c>
      <c r="P321" s="1">
        <v>3.0</v>
      </c>
      <c r="T321" s="3"/>
    </row>
    <row r="322" ht="15.75" customHeight="1">
      <c r="A322" s="1">
        <v>9.0</v>
      </c>
      <c r="B322" s="2">
        <v>41940.0</v>
      </c>
      <c r="C322" s="3">
        <f t="shared" si="1"/>
        <v>44</v>
      </c>
      <c r="D322" s="3">
        <v>2014.0</v>
      </c>
      <c r="E322" s="3" t="s">
        <v>62</v>
      </c>
      <c r="F322" s="1" t="s">
        <v>37</v>
      </c>
      <c r="G322" s="1" t="s">
        <v>29</v>
      </c>
      <c r="H322" s="1" t="s">
        <v>30</v>
      </c>
      <c r="I322" s="1" t="s">
        <v>30</v>
      </c>
      <c r="J322" s="3" t="s">
        <v>30</v>
      </c>
      <c r="K322" s="1" t="s">
        <v>30</v>
      </c>
      <c r="L322" s="1" t="s">
        <v>30</v>
      </c>
      <c r="M322" s="1" t="s">
        <v>30</v>
      </c>
      <c r="N322" s="1" t="s">
        <v>30</v>
      </c>
      <c r="O322" s="1" t="s">
        <v>30</v>
      </c>
      <c r="P322" s="1" t="s">
        <v>30</v>
      </c>
      <c r="T322" s="3"/>
    </row>
    <row r="323" ht="15.75" customHeight="1">
      <c r="A323" s="1">
        <v>9.0</v>
      </c>
      <c r="B323" s="2">
        <v>41940.0</v>
      </c>
      <c r="C323" s="3">
        <f t="shared" si="1"/>
        <v>44</v>
      </c>
      <c r="D323" s="3">
        <v>2014.0</v>
      </c>
      <c r="E323" s="3" t="s">
        <v>62</v>
      </c>
      <c r="F323" s="1" t="s">
        <v>37</v>
      </c>
      <c r="G323" s="1" t="s">
        <v>31</v>
      </c>
      <c r="H323" s="1">
        <v>36.0</v>
      </c>
      <c r="I323" s="1">
        <v>9.0</v>
      </c>
      <c r="J323" s="3">
        <v>27.0</v>
      </c>
      <c r="K323" s="1">
        <v>0.0</v>
      </c>
      <c r="L323" s="1">
        <v>0.0</v>
      </c>
      <c r="M323" s="1">
        <v>0.0</v>
      </c>
      <c r="N323" s="1">
        <v>26.0</v>
      </c>
      <c r="O323" s="1">
        <v>1.0</v>
      </c>
      <c r="P323" s="1">
        <v>0.0</v>
      </c>
      <c r="T323" s="3"/>
    </row>
    <row r="324" ht="15.75" customHeight="1">
      <c r="A324" s="1">
        <v>9.0</v>
      </c>
      <c r="B324" s="2">
        <v>41940.0</v>
      </c>
      <c r="C324" s="3">
        <f t="shared" si="1"/>
        <v>44</v>
      </c>
      <c r="D324" s="3">
        <v>2014.0</v>
      </c>
      <c r="E324" s="3" t="s">
        <v>62</v>
      </c>
      <c r="F324" s="1" t="s">
        <v>38</v>
      </c>
      <c r="G324" s="1" t="s">
        <v>29</v>
      </c>
      <c r="H324" s="1">
        <v>52.0</v>
      </c>
      <c r="I324" s="1">
        <v>4.0</v>
      </c>
      <c r="J324" s="3">
        <v>48.0</v>
      </c>
      <c r="K324" s="1">
        <v>0.0</v>
      </c>
      <c r="L324" s="1">
        <v>0.0</v>
      </c>
      <c r="M324" s="1">
        <v>0.0</v>
      </c>
      <c r="N324" s="1">
        <v>46.0</v>
      </c>
      <c r="O324" s="1">
        <v>1.0</v>
      </c>
      <c r="P324" s="1">
        <v>1.0</v>
      </c>
      <c r="T324" s="3"/>
    </row>
    <row r="325" ht="15.75" customHeight="1">
      <c r="A325" s="1">
        <v>9.0</v>
      </c>
      <c r="B325" s="2">
        <v>41940.0</v>
      </c>
      <c r="C325" s="3">
        <f t="shared" si="1"/>
        <v>44</v>
      </c>
      <c r="D325" s="3">
        <v>2014.0</v>
      </c>
      <c r="E325" s="3" t="s">
        <v>62</v>
      </c>
      <c r="F325" s="1" t="s">
        <v>38</v>
      </c>
      <c r="G325" s="1" t="s">
        <v>31</v>
      </c>
      <c r="H325" s="1">
        <v>55.0</v>
      </c>
      <c r="I325" s="1">
        <v>4.0</v>
      </c>
      <c r="J325" s="3">
        <v>51.0</v>
      </c>
      <c r="K325" s="1">
        <v>0.0</v>
      </c>
      <c r="L325" s="1">
        <v>0.0</v>
      </c>
      <c r="M325" s="1">
        <v>0.0</v>
      </c>
      <c r="N325" s="1">
        <v>49.0</v>
      </c>
      <c r="O325" s="1">
        <v>0.0</v>
      </c>
      <c r="P325" s="1">
        <v>2.0</v>
      </c>
      <c r="T325" s="3"/>
    </row>
    <row r="326" ht="15.75" customHeight="1">
      <c r="A326" s="1">
        <v>9.0</v>
      </c>
      <c r="B326" s="2">
        <v>41940.0</v>
      </c>
      <c r="C326" s="3">
        <f t="shared" si="1"/>
        <v>44</v>
      </c>
      <c r="D326" s="3">
        <v>2014.0</v>
      </c>
      <c r="E326" s="3" t="s">
        <v>43</v>
      </c>
      <c r="F326" s="1" t="s">
        <v>44</v>
      </c>
      <c r="G326" s="1" t="s">
        <v>29</v>
      </c>
      <c r="H326" s="1">
        <v>7.0</v>
      </c>
      <c r="I326" s="1">
        <v>1.0</v>
      </c>
      <c r="J326" s="3">
        <v>6.0</v>
      </c>
      <c r="K326" s="1">
        <v>0.0</v>
      </c>
      <c r="L326" s="1">
        <v>0.0</v>
      </c>
      <c r="M326" s="1">
        <v>0.0</v>
      </c>
      <c r="N326" s="1">
        <v>6.0</v>
      </c>
      <c r="O326" s="1">
        <v>0.0</v>
      </c>
      <c r="P326" s="1">
        <v>0.0</v>
      </c>
      <c r="T326" s="3"/>
    </row>
    <row r="327" ht="15.75" customHeight="1">
      <c r="A327" s="1">
        <v>9.0</v>
      </c>
      <c r="B327" s="2">
        <v>41940.0</v>
      </c>
      <c r="C327" s="3">
        <f t="shared" si="1"/>
        <v>44</v>
      </c>
      <c r="D327" s="3">
        <v>2014.0</v>
      </c>
      <c r="E327" s="3" t="s">
        <v>43</v>
      </c>
      <c r="F327" s="1" t="s">
        <v>44</v>
      </c>
      <c r="G327" s="1" t="s">
        <v>31</v>
      </c>
      <c r="H327" s="1">
        <v>66.0</v>
      </c>
      <c r="I327" s="1">
        <v>8.0</v>
      </c>
      <c r="J327" s="3">
        <v>58.0</v>
      </c>
      <c r="K327" s="1">
        <v>1.0</v>
      </c>
      <c r="L327" s="1">
        <v>0.0</v>
      </c>
      <c r="M327" s="1">
        <v>0.0</v>
      </c>
      <c r="N327" s="1">
        <v>49.0</v>
      </c>
      <c r="O327" s="1">
        <v>1.0</v>
      </c>
      <c r="P327" s="1">
        <v>7.0</v>
      </c>
      <c r="T327" s="3"/>
    </row>
    <row r="328" ht="15.75" customHeight="1">
      <c r="A328" s="1">
        <v>9.0</v>
      </c>
      <c r="B328" s="2">
        <v>41940.0</v>
      </c>
      <c r="C328" s="3">
        <f t="shared" si="1"/>
        <v>44</v>
      </c>
      <c r="D328" s="3">
        <v>2014.0</v>
      </c>
      <c r="E328" s="3" t="s">
        <v>39</v>
      </c>
      <c r="F328" s="1" t="s">
        <v>40</v>
      </c>
      <c r="G328" s="1" t="s">
        <v>29</v>
      </c>
      <c r="H328" s="1">
        <v>14.0</v>
      </c>
      <c r="I328" s="1">
        <v>0.0</v>
      </c>
      <c r="J328" s="3">
        <v>14.0</v>
      </c>
      <c r="K328" s="1">
        <v>0.0</v>
      </c>
      <c r="L328" s="1">
        <v>0.0</v>
      </c>
      <c r="M328" s="1">
        <v>0.0</v>
      </c>
      <c r="N328" s="1">
        <v>14.0</v>
      </c>
      <c r="O328" s="1">
        <v>0.0</v>
      </c>
      <c r="P328" s="1">
        <v>0.0</v>
      </c>
      <c r="T328" s="3"/>
    </row>
    <row r="329" ht="15.75" customHeight="1">
      <c r="A329" s="1">
        <v>9.0</v>
      </c>
      <c r="B329" s="2">
        <v>41940.0</v>
      </c>
      <c r="C329" s="3">
        <f t="shared" si="1"/>
        <v>44</v>
      </c>
      <c r="D329" s="3">
        <v>2014.0</v>
      </c>
      <c r="E329" s="3" t="s">
        <v>39</v>
      </c>
      <c r="F329" s="1" t="s">
        <v>40</v>
      </c>
      <c r="G329" s="1" t="s">
        <v>31</v>
      </c>
      <c r="H329" s="1">
        <v>36.0</v>
      </c>
      <c r="I329" s="1" t="s">
        <v>30</v>
      </c>
      <c r="J329" s="3">
        <v>36.0</v>
      </c>
      <c r="K329" s="1">
        <v>1.0</v>
      </c>
      <c r="L329" s="1">
        <v>0.0</v>
      </c>
      <c r="M329" s="1">
        <v>0.0</v>
      </c>
      <c r="N329" s="1">
        <v>34.0</v>
      </c>
      <c r="O329" s="1">
        <v>0.0</v>
      </c>
      <c r="P329" s="1">
        <v>1.0</v>
      </c>
      <c r="T329" s="3"/>
    </row>
    <row r="330" ht="15.75" customHeight="1">
      <c r="A330" s="1">
        <v>9.0</v>
      </c>
      <c r="B330" s="2">
        <v>41940.0</v>
      </c>
      <c r="C330" s="3">
        <f t="shared" si="1"/>
        <v>44</v>
      </c>
      <c r="D330" s="3">
        <v>2014.0</v>
      </c>
      <c r="E330" s="3" t="s">
        <v>39</v>
      </c>
      <c r="F330" s="1" t="s">
        <v>41</v>
      </c>
      <c r="G330" s="1" t="s">
        <v>29</v>
      </c>
      <c r="H330" s="1">
        <v>71.0</v>
      </c>
      <c r="I330" s="1">
        <v>1.0</v>
      </c>
      <c r="J330" s="3">
        <v>70.0</v>
      </c>
      <c r="K330" s="1">
        <v>0.0</v>
      </c>
      <c r="L330" s="1">
        <v>0.0</v>
      </c>
      <c r="M330" s="1">
        <v>0.0</v>
      </c>
      <c r="N330" s="1">
        <v>52.0</v>
      </c>
      <c r="O330" s="1">
        <v>0.0</v>
      </c>
      <c r="P330" s="1">
        <v>18.0</v>
      </c>
      <c r="T330" s="3"/>
    </row>
    <row r="331" ht="15.75" customHeight="1">
      <c r="A331" s="1">
        <v>9.0</v>
      </c>
      <c r="B331" s="2">
        <v>41940.0</v>
      </c>
      <c r="C331" s="3">
        <f t="shared" si="1"/>
        <v>44</v>
      </c>
      <c r="D331" s="3">
        <v>2014.0</v>
      </c>
      <c r="E331" s="3" t="s">
        <v>39</v>
      </c>
      <c r="F331" s="1" t="s">
        <v>41</v>
      </c>
      <c r="G331" s="1" t="s">
        <v>31</v>
      </c>
      <c r="H331" s="1">
        <v>41.0</v>
      </c>
      <c r="I331" s="1">
        <v>1.0</v>
      </c>
      <c r="J331" s="3">
        <v>40.0</v>
      </c>
      <c r="K331" s="1">
        <v>0.0</v>
      </c>
      <c r="L331" s="1">
        <v>0.0</v>
      </c>
      <c r="M331" s="1">
        <v>0.0</v>
      </c>
      <c r="N331" s="1">
        <v>31.0</v>
      </c>
      <c r="O331" s="1">
        <v>0.0</v>
      </c>
      <c r="P331" s="1">
        <v>9.0</v>
      </c>
      <c r="T331" s="3"/>
    </row>
    <row r="332" ht="15.75" customHeight="1">
      <c r="A332" s="1">
        <v>9.0</v>
      </c>
      <c r="B332" s="2">
        <v>41940.0</v>
      </c>
      <c r="C332" s="3">
        <f t="shared" si="1"/>
        <v>44</v>
      </c>
      <c r="D332" s="3">
        <v>2014.0</v>
      </c>
      <c r="E332" s="3" t="s">
        <v>39</v>
      </c>
      <c r="F332" s="1" t="s">
        <v>42</v>
      </c>
      <c r="G332" s="1" t="s">
        <v>29</v>
      </c>
      <c r="H332" s="1">
        <v>15.0</v>
      </c>
      <c r="I332" s="1">
        <v>0.0</v>
      </c>
      <c r="J332" s="3">
        <v>15.0</v>
      </c>
      <c r="K332" s="1">
        <v>0.0</v>
      </c>
      <c r="L332" s="1">
        <v>0.0</v>
      </c>
      <c r="M332" s="1">
        <v>0.0</v>
      </c>
      <c r="N332" s="1">
        <v>13.0</v>
      </c>
      <c r="O332" s="1">
        <v>0.0</v>
      </c>
      <c r="P332" s="1">
        <v>2.0</v>
      </c>
      <c r="T332" s="3"/>
    </row>
    <row r="333" ht="15.75" customHeight="1">
      <c r="A333" s="1">
        <v>9.0</v>
      </c>
      <c r="B333" s="2">
        <v>41940.0</v>
      </c>
      <c r="C333" s="3">
        <f t="shared" si="1"/>
        <v>44</v>
      </c>
      <c r="D333" s="3">
        <v>2014.0</v>
      </c>
      <c r="E333" s="3" t="s">
        <v>39</v>
      </c>
      <c r="F333" s="1" t="s">
        <v>42</v>
      </c>
      <c r="G333" s="1" t="s">
        <v>31</v>
      </c>
      <c r="H333" s="1">
        <v>34.0</v>
      </c>
      <c r="I333" s="1">
        <v>1.0</v>
      </c>
      <c r="J333" s="3">
        <v>33.0</v>
      </c>
      <c r="K333" s="1">
        <v>0.0</v>
      </c>
      <c r="L333" s="1">
        <v>0.0</v>
      </c>
      <c r="M333" s="1">
        <v>0.0</v>
      </c>
      <c r="N333" s="1">
        <v>27.0</v>
      </c>
      <c r="O333" s="1">
        <v>0.0</v>
      </c>
      <c r="P333" s="1">
        <v>6.0</v>
      </c>
      <c r="T333" s="3"/>
    </row>
    <row r="334" ht="15.75" customHeight="1">
      <c r="A334" s="1">
        <v>9.0</v>
      </c>
      <c r="B334" s="2">
        <v>41940.0</v>
      </c>
      <c r="C334" s="3">
        <f t="shared" si="1"/>
        <v>44</v>
      </c>
      <c r="D334" s="3">
        <v>2014.0</v>
      </c>
      <c r="E334" s="3" t="s">
        <v>45</v>
      </c>
      <c r="F334" s="1" t="s">
        <v>46</v>
      </c>
      <c r="G334" s="1" t="s">
        <v>29</v>
      </c>
      <c r="H334" s="1">
        <v>100.0</v>
      </c>
      <c r="I334" s="1">
        <v>6.0</v>
      </c>
      <c r="J334" s="3">
        <v>94.0</v>
      </c>
      <c r="K334" s="1">
        <v>1.0</v>
      </c>
      <c r="L334" s="1">
        <v>0.0</v>
      </c>
      <c r="M334" s="1">
        <v>0.0</v>
      </c>
      <c r="N334" s="1">
        <v>89.0</v>
      </c>
      <c r="O334" s="1">
        <v>1.0</v>
      </c>
      <c r="P334" s="1">
        <v>3.0</v>
      </c>
      <c r="T334" s="3"/>
    </row>
    <row r="335" ht="15.75" customHeight="1">
      <c r="A335" s="1">
        <v>9.0</v>
      </c>
      <c r="B335" s="2">
        <v>41940.0</v>
      </c>
      <c r="C335" s="3">
        <f t="shared" si="1"/>
        <v>44</v>
      </c>
      <c r="D335" s="3">
        <v>2014.0</v>
      </c>
      <c r="E335" s="3" t="s">
        <v>45</v>
      </c>
      <c r="F335" s="1" t="s">
        <v>46</v>
      </c>
      <c r="G335" s="1" t="s">
        <v>31</v>
      </c>
      <c r="H335" s="1">
        <v>18.0</v>
      </c>
      <c r="I335" s="1">
        <v>8.0</v>
      </c>
      <c r="J335" s="3">
        <v>10.0</v>
      </c>
      <c r="K335" s="1">
        <v>0.0</v>
      </c>
      <c r="L335" s="1">
        <v>0.0</v>
      </c>
      <c r="M335" s="1">
        <v>0.0</v>
      </c>
      <c r="N335" s="1">
        <v>10.0</v>
      </c>
      <c r="O335" s="1">
        <v>0.0</v>
      </c>
      <c r="P335" s="1">
        <v>0.0</v>
      </c>
      <c r="T335" s="3"/>
    </row>
    <row r="336" ht="15.75" customHeight="1">
      <c r="A336" s="1">
        <v>9.0</v>
      </c>
      <c r="B336" s="2">
        <v>41940.0</v>
      </c>
      <c r="C336" s="3">
        <f t="shared" si="1"/>
        <v>44</v>
      </c>
      <c r="D336" s="3">
        <v>2014.0</v>
      </c>
      <c r="E336" s="3" t="s">
        <v>45</v>
      </c>
      <c r="F336" s="1" t="s">
        <v>48</v>
      </c>
      <c r="G336" s="1" t="s">
        <v>29</v>
      </c>
      <c r="H336" s="1">
        <v>3.0</v>
      </c>
      <c r="I336" s="1">
        <v>0.0</v>
      </c>
      <c r="J336" s="3">
        <v>3.0</v>
      </c>
      <c r="K336" s="1">
        <v>1.0</v>
      </c>
      <c r="L336" s="1">
        <v>0.0</v>
      </c>
      <c r="M336" s="1">
        <v>0.0</v>
      </c>
      <c r="N336" s="1">
        <v>1.0</v>
      </c>
      <c r="O336" s="1">
        <v>0.0</v>
      </c>
      <c r="P336" s="1">
        <v>1.0</v>
      </c>
      <c r="T336" s="3"/>
    </row>
    <row r="337" ht="15.75" customHeight="1">
      <c r="A337" s="1">
        <v>9.0</v>
      </c>
      <c r="B337" s="2">
        <v>41940.0</v>
      </c>
      <c r="C337" s="3">
        <f t="shared" si="1"/>
        <v>44</v>
      </c>
      <c r="D337" s="3">
        <v>2014.0</v>
      </c>
      <c r="E337" s="3" t="s">
        <v>45</v>
      </c>
      <c r="F337" s="1" t="s">
        <v>48</v>
      </c>
      <c r="G337" s="1" t="s">
        <v>31</v>
      </c>
      <c r="H337" s="1">
        <v>1.0</v>
      </c>
      <c r="I337" s="1">
        <v>0.0</v>
      </c>
      <c r="J337" s="3">
        <v>1.0</v>
      </c>
      <c r="K337" s="1">
        <v>0.0</v>
      </c>
      <c r="L337" s="1">
        <v>0.0</v>
      </c>
      <c r="M337" s="1">
        <v>0.0</v>
      </c>
      <c r="N337" s="1">
        <v>1.0</v>
      </c>
      <c r="O337" s="1">
        <v>0.0</v>
      </c>
      <c r="P337" s="1">
        <v>0.0</v>
      </c>
      <c r="T337" s="3"/>
    </row>
    <row r="338" ht="15.75" customHeight="1">
      <c r="A338" s="1">
        <v>9.0</v>
      </c>
      <c r="B338" s="2">
        <v>41941.0</v>
      </c>
      <c r="C338" s="3">
        <f t="shared" si="1"/>
        <v>44</v>
      </c>
      <c r="D338" s="3">
        <v>2014.0</v>
      </c>
      <c r="E338" s="3" t="s">
        <v>27</v>
      </c>
      <c r="F338" s="1" t="s">
        <v>28</v>
      </c>
      <c r="G338" s="1" t="s">
        <v>29</v>
      </c>
      <c r="H338" s="1">
        <v>0.0</v>
      </c>
      <c r="I338" s="1">
        <v>0.0</v>
      </c>
      <c r="J338" s="3">
        <v>0.0</v>
      </c>
      <c r="K338" s="1">
        <v>0.0</v>
      </c>
      <c r="L338" s="1">
        <v>0.0</v>
      </c>
      <c r="M338" s="1">
        <v>0.0</v>
      </c>
      <c r="N338" s="1">
        <v>0.0</v>
      </c>
      <c r="O338" s="1">
        <v>0.0</v>
      </c>
      <c r="P338" s="1">
        <v>0.0</v>
      </c>
      <c r="T338" s="3"/>
    </row>
    <row r="339" ht="15.75" customHeight="1">
      <c r="A339" s="1">
        <v>9.0</v>
      </c>
      <c r="B339" s="2">
        <v>41941.0</v>
      </c>
      <c r="C339" s="3">
        <f t="shared" si="1"/>
        <v>44</v>
      </c>
      <c r="D339" s="3">
        <v>2014.0</v>
      </c>
      <c r="E339" s="3" t="s">
        <v>27</v>
      </c>
      <c r="F339" s="1" t="s">
        <v>28</v>
      </c>
      <c r="G339" s="1" t="s">
        <v>31</v>
      </c>
      <c r="H339" s="1">
        <v>0.0</v>
      </c>
      <c r="I339" s="1">
        <v>0.0</v>
      </c>
      <c r="J339" s="3">
        <v>0.0</v>
      </c>
      <c r="K339" s="1">
        <v>0.0</v>
      </c>
      <c r="L339" s="1">
        <v>0.0</v>
      </c>
      <c r="M339" s="1">
        <v>0.0</v>
      </c>
      <c r="N339" s="1">
        <v>0.0</v>
      </c>
      <c r="O339" s="1">
        <v>0.0</v>
      </c>
      <c r="P339" s="1">
        <v>0.0</v>
      </c>
      <c r="T339" s="3"/>
    </row>
    <row r="340" ht="15.75" customHeight="1">
      <c r="A340" s="1">
        <v>9.0</v>
      </c>
      <c r="B340" s="2">
        <v>41941.0</v>
      </c>
      <c r="C340" s="3">
        <f t="shared" si="1"/>
        <v>44</v>
      </c>
      <c r="D340" s="3">
        <v>2014.0</v>
      </c>
      <c r="E340" s="3" t="s">
        <v>27</v>
      </c>
      <c r="F340" s="1" t="s">
        <v>33</v>
      </c>
      <c r="G340" s="1" t="s">
        <v>29</v>
      </c>
      <c r="H340" s="1">
        <v>0.0</v>
      </c>
      <c r="I340" s="1">
        <v>0.0</v>
      </c>
      <c r="J340" s="3">
        <v>0.0</v>
      </c>
      <c r="K340" s="1">
        <v>0.0</v>
      </c>
      <c r="L340" s="1">
        <v>0.0</v>
      </c>
      <c r="M340" s="1">
        <v>0.0</v>
      </c>
      <c r="N340" s="1">
        <v>0.0</v>
      </c>
      <c r="O340" s="1">
        <v>0.0</v>
      </c>
      <c r="P340" s="1">
        <v>0.0</v>
      </c>
      <c r="T340" s="3"/>
    </row>
    <row r="341" ht="15.75" customHeight="1">
      <c r="A341" s="1">
        <v>9.0</v>
      </c>
      <c r="B341" s="2">
        <v>41941.0</v>
      </c>
      <c r="C341" s="3">
        <f t="shared" si="1"/>
        <v>44</v>
      </c>
      <c r="D341" s="3">
        <v>2014.0</v>
      </c>
      <c r="E341" s="3" t="s">
        <v>27</v>
      </c>
      <c r="F341" s="1" t="s">
        <v>33</v>
      </c>
      <c r="G341" s="1" t="s">
        <v>31</v>
      </c>
      <c r="H341" s="1">
        <v>0.0</v>
      </c>
      <c r="I341" s="1">
        <v>0.0</v>
      </c>
      <c r="J341" s="3">
        <v>0.0</v>
      </c>
      <c r="K341" s="1">
        <v>0.0</v>
      </c>
      <c r="L341" s="1">
        <v>0.0</v>
      </c>
      <c r="M341" s="1">
        <v>0.0</v>
      </c>
      <c r="N341" s="1">
        <v>0.0</v>
      </c>
      <c r="O341" s="1">
        <v>0.0</v>
      </c>
      <c r="P341" s="1">
        <v>0.0</v>
      </c>
      <c r="T341" s="3"/>
    </row>
    <row r="342" ht="15.75" customHeight="1">
      <c r="A342" s="1">
        <v>9.0</v>
      </c>
      <c r="B342" s="2">
        <v>41941.0</v>
      </c>
      <c r="C342" s="3">
        <f t="shared" si="1"/>
        <v>44</v>
      </c>
      <c r="D342" s="3">
        <v>2014.0</v>
      </c>
      <c r="E342" s="3" t="s">
        <v>27</v>
      </c>
      <c r="F342" s="1" t="s">
        <v>34</v>
      </c>
      <c r="G342" s="1" t="s">
        <v>29</v>
      </c>
      <c r="H342" s="1">
        <v>0.0</v>
      </c>
      <c r="I342" s="1">
        <v>0.0</v>
      </c>
      <c r="J342" s="3">
        <v>0.0</v>
      </c>
      <c r="K342" s="1">
        <v>0.0</v>
      </c>
      <c r="L342" s="1">
        <v>0.0</v>
      </c>
      <c r="M342" s="1">
        <v>0.0</v>
      </c>
      <c r="N342" s="1">
        <v>0.0</v>
      </c>
      <c r="O342" s="1">
        <v>0.0</v>
      </c>
      <c r="P342" s="1">
        <v>0.0</v>
      </c>
      <c r="T342" s="3"/>
    </row>
    <row r="343" ht="15.75" customHeight="1">
      <c r="A343" s="1">
        <v>9.0</v>
      </c>
      <c r="B343" s="2">
        <v>41941.0</v>
      </c>
      <c r="C343" s="3">
        <f t="shared" si="1"/>
        <v>44</v>
      </c>
      <c r="D343" s="3">
        <v>2014.0</v>
      </c>
      <c r="E343" s="3" t="s">
        <v>27</v>
      </c>
      <c r="F343" s="1" t="s">
        <v>34</v>
      </c>
      <c r="G343" s="1" t="s">
        <v>31</v>
      </c>
      <c r="H343" s="1">
        <v>0.0</v>
      </c>
      <c r="I343" s="1">
        <v>0.0</v>
      </c>
      <c r="J343" s="3">
        <v>0.0</v>
      </c>
      <c r="K343" s="1">
        <v>0.0</v>
      </c>
      <c r="L343" s="1">
        <v>0.0</v>
      </c>
      <c r="M343" s="1">
        <v>0.0</v>
      </c>
      <c r="N343" s="1">
        <v>0.0</v>
      </c>
      <c r="O343" s="1">
        <v>0.0</v>
      </c>
      <c r="P343" s="1">
        <v>0.0</v>
      </c>
      <c r="T343" s="3"/>
    </row>
    <row r="344" ht="15.75" customHeight="1">
      <c r="A344" s="1">
        <v>9.0</v>
      </c>
      <c r="B344" s="2">
        <v>41941.0</v>
      </c>
      <c r="C344" s="3">
        <f t="shared" si="1"/>
        <v>44</v>
      </c>
      <c r="D344" s="3">
        <v>2014.0</v>
      </c>
      <c r="E344" s="3" t="s">
        <v>62</v>
      </c>
      <c r="F344" s="1" t="s">
        <v>36</v>
      </c>
      <c r="G344" s="1" t="s">
        <v>29</v>
      </c>
      <c r="H344" s="1">
        <v>4.0</v>
      </c>
      <c r="I344" s="1">
        <v>0.0</v>
      </c>
      <c r="J344" s="3">
        <v>4.0</v>
      </c>
      <c r="K344" s="1">
        <v>0.0</v>
      </c>
      <c r="L344" s="1">
        <v>0.0</v>
      </c>
      <c r="M344" s="1">
        <v>0.0</v>
      </c>
      <c r="N344" s="1">
        <v>0.0</v>
      </c>
      <c r="O344" s="1">
        <v>3.0</v>
      </c>
      <c r="P344" s="1">
        <v>1.0</v>
      </c>
      <c r="T344" s="3"/>
    </row>
    <row r="345" ht="15.75" customHeight="1">
      <c r="A345" s="1">
        <v>9.0</v>
      </c>
      <c r="B345" s="2">
        <v>41941.0</v>
      </c>
      <c r="C345" s="3">
        <f t="shared" si="1"/>
        <v>44</v>
      </c>
      <c r="D345" s="3">
        <v>2014.0</v>
      </c>
      <c r="E345" s="3" t="s">
        <v>62</v>
      </c>
      <c r="F345" s="1" t="s">
        <v>36</v>
      </c>
      <c r="G345" s="1" t="s">
        <v>31</v>
      </c>
      <c r="H345" s="1">
        <v>1.0</v>
      </c>
      <c r="I345" s="1">
        <v>0.0</v>
      </c>
      <c r="J345" s="3">
        <v>1.0</v>
      </c>
      <c r="K345" s="1">
        <v>0.0</v>
      </c>
      <c r="L345" s="1">
        <v>0.0</v>
      </c>
      <c r="M345" s="1">
        <v>0.0</v>
      </c>
      <c r="N345" s="1">
        <v>0.0</v>
      </c>
      <c r="O345" s="1">
        <v>0.0</v>
      </c>
      <c r="P345" s="1">
        <v>1.0</v>
      </c>
      <c r="T345" s="3"/>
    </row>
    <row r="346" ht="15.75" customHeight="1">
      <c r="A346" s="1">
        <v>9.0</v>
      </c>
      <c r="B346" s="2">
        <v>41941.0</v>
      </c>
      <c r="C346" s="3">
        <f t="shared" si="1"/>
        <v>44</v>
      </c>
      <c r="D346" s="3">
        <v>2014.0</v>
      </c>
      <c r="E346" s="3" t="s">
        <v>62</v>
      </c>
      <c r="F346" s="1" t="s">
        <v>37</v>
      </c>
      <c r="G346" s="1" t="s">
        <v>29</v>
      </c>
      <c r="H346" s="1">
        <v>1.0</v>
      </c>
      <c r="I346" s="1">
        <v>0.0</v>
      </c>
      <c r="J346" s="3">
        <v>1.0</v>
      </c>
      <c r="K346" s="1">
        <v>0.0</v>
      </c>
      <c r="L346" s="1">
        <v>0.0</v>
      </c>
      <c r="M346" s="1">
        <v>0.0</v>
      </c>
      <c r="N346" s="1">
        <v>1.0</v>
      </c>
      <c r="O346" s="1">
        <v>0.0</v>
      </c>
      <c r="P346" s="1">
        <v>0.0</v>
      </c>
      <c r="T346" s="3"/>
    </row>
    <row r="347" ht="15.75" customHeight="1">
      <c r="A347" s="1">
        <v>9.0</v>
      </c>
      <c r="B347" s="2">
        <v>41941.0</v>
      </c>
      <c r="C347" s="3">
        <f t="shared" si="1"/>
        <v>44</v>
      </c>
      <c r="D347" s="3">
        <v>2014.0</v>
      </c>
      <c r="E347" s="3" t="s">
        <v>62</v>
      </c>
      <c r="F347" s="1" t="s">
        <v>37</v>
      </c>
      <c r="G347" s="1" t="s">
        <v>31</v>
      </c>
      <c r="H347" s="1">
        <v>11.0</v>
      </c>
      <c r="I347" s="1">
        <v>1.0</v>
      </c>
      <c r="J347" s="3">
        <v>10.0</v>
      </c>
      <c r="K347" s="1">
        <v>0.0</v>
      </c>
      <c r="L347" s="1">
        <v>0.0</v>
      </c>
      <c r="M347" s="1">
        <v>0.0</v>
      </c>
      <c r="N347" s="1">
        <v>3.0</v>
      </c>
      <c r="O347" s="1">
        <v>6.0</v>
      </c>
      <c r="P347" s="1">
        <v>1.0</v>
      </c>
      <c r="T347" s="3"/>
    </row>
    <row r="348" ht="15.75" customHeight="1">
      <c r="A348" s="1">
        <v>9.0</v>
      </c>
      <c r="B348" s="2">
        <v>41941.0</v>
      </c>
      <c r="C348" s="3">
        <f t="shared" si="1"/>
        <v>44</v>
      </c>
      <c r="D348" s="3">
        <v>2014.0</v>
      </c>
      <c r="E348" s="3" t="s">
        <v>62</v>
      </c>
      <c r="F348" s="1" t="s">
        <v>38</v>
      </c>
      <c r="G348" s="1" t="s">
        <v>29</v>
      </c>
      <c r="H348" s="1">
        <v>2.0</v>
      </c>
      <c r="I348" s="1">
        <v>1.0</v>
      </c>
      <c r="J348" s="3">
        <v>1.0</v>
      </c>
      <c r="K348" s="1">
        <v>0.0</v>
      </c>
      <c r="L348" s="1">
        <v>0.0</v>
      </c>
      <c r="M348" s="1">
        <v>0.0</v>
      </c>
      <c r="N348" s="1">
        <v>0.0</v>
      </c>
      <c r="O348" s="1">
        <v>1.0</v>
      </c>
      <c r="P348" s="1">
        <v>0.0</v>
      </c>
      <c r="T348" s="3"/>
    </row>
    <row r="349" ht="15.75" customHeight="1">
      <c r="A349" s="1">
        <v>9.0</v>
      </c>
      <c r="B349" s="2">
        <v>41941.0</v>
      </c>
      <c r="C349" s="3">
        <f t="shared" si="1"/>
        <v>44</v>
      </c>
      <c r="D349" s="3">
        <v>2014.0</v>
      </c>
      <c r="E349" s="3" t="s">
        <v>62</v>
      </c>
      <c r="F349" s="1" t="s">
        <v>38</v>
      </c>
      <c r="G349" s="1" t="s">
        <v>31</v>
      </c>
      <c r="H349" s="1">
        <v>2.0</v>
      </c>
      <c r="I349" s="1">
        <v>0.0</v>
      </c>
      <c r="J349" s="3">
        <v>2.0</v>
      </c>
      <c r="K349" s="1">
        <v>0.0</v>
      </c>
      <c r="L349" s="1">
        <v>0.0</v>
      </c>
      <c r="M349" s="1">
        <v>0.0</v>
      </c>
      <c r="N349" s="1">
        <v>1.0</v>
      </c>
      <c r="O349" s="1">
        <v>1.0</v>
      </c>
      <c r="P349" s="1">
        <v>0.0</v>
      </c>
      <c r="T349" s="3"/>
    </row>
    <row r="350" ht="15.75" customHeight="1">
      <c r="A350" s="1">
        <v>9.0</v>
      </c>
      <c r="B350" s="2">
        <v>41941.0</v>
      </c>
      <c r="C350" s="3">
        <f t="shared" si="1"/>
        <v>44</v>
      </c>
      <c r="D350" s="3">
        <v>2014.0</v>
      </c>
      <c r="E350" s="3" t="s">
        <v>43</v>
      </c>
      <c r="F350" s="1" t="s">
        <v>44</v>
      </c>
      <c r="G350" s="1" t="s">
        <v>29</v>
      </c>
      <c r="H350" s="1">
        <v>1.0</v>
      </c>
      <c r="I350" s="1">
        <v>0.0</v>
      </c>
      <c r="J350" s="3">
        <v>1.0</v>
      </c>
      <c r="K350" s="1">
        <v>0.0</v>
      </c>
      <c r="L350" s="1">
        <v>0.0</v>
      </c>
      <c r="M350" s="1">
        <v>0.0</v>
      </c>
      <c r="N350" s="1">
        <v>1.0</v>
      </c>
      <c r="O350" s="1">
        <v>0.0</v>
      </c>
      <c r="P350" s="1">
        <v>0.0</v>
      </c>
      <c r="T350" s="3"/>
    </row>
    <row r="351" ht="15.75" customHeight="1">
      <c r="A351" s="1">
        <v>9.0</v>
      </c>
      <c r="B351" s="2">
        <v>41941.0</v>
      </c>
      <c r="C351" s="3">
        <f t="shared" si="1"/>
        <v>44</v>
      </c>
      <c r="D351" s="3">
        <v>2014.0</v>
      </c>
      <c r="E351" s="3" t="s">
        <v>43</v>
      </c>
      <c r="F351" s="1" t="s">
        <v>44</v>
      </c>
      <c r="G351" s="1" t="s">
        <v>31</v>
      </c>
      <c r="H351" s="1">
        <v>12.0</v>
      </c>
      <c r="I351" s="1">
        <v>0.0</v>
      </c>
      <c r="J351" s="3">
        <v>12.0</v>
      </c>
      <c r="K351" s="1">
        <v>0.0</v>
      </c>
      <c r="L351" s="1">
        <v>0.0</v>
      </c>
      <c r="M351" s="1">
        <v>0.0</v>
      </c>
      <c r="N351" s="1">
        <v>9.0</v>
      </c>
      <c r="O351" s="1">
        <v>0.0</v>
      </c>
      <c r="P351" s="1">
        <v>3.0</v>
      </c>
      <c r="T351" s="3"/>
    </row>
    <row r="352" ht="15.75" customHeight="1">
      <c r="A352" s="1">
        <v>9.0</v>
      </c>
      <c r="B352" s="2">
        <v>41941.0</v>
      </c>
      <c r="C352" s="3">
        <f t="shared" si="1"/>
        <v>44</v>
      </c>
      <c r="D352" s="3">
        <v>2014.0</v>
      </c>
      <c r="E352" s="3" t="s">
        <v>39</v>
      </c>
      <c r="F352" s="1" t="s">
        <v>40</v>
      </c>
      <c r="G352" s="1" t="s">
        <v>29</v>
      </c>
      <c r="H352" s="1">
        <v>2.0</v>
      </c>
      <c r="I352" s="1">
        <v>0.0</v>
      </c>
      <c r="J352" s="3">
        <v>2.0</v>
      </c>
      <c r="K352" s="1">
        <v>0.0</v>
      </c>
      <c r="L352" s="1">
        <v>0.0</v>
      </c>
      <c r="M352" s="1">
        <v>0.0</v>
      </c>
      <c r="N352" s="1">
        <v>0.0</v>
      </c>
      <c r="O352" s="1">
        <v>2.0</v>
      </c>
      <c r="P352" s="1">
        <v>0.0</v>
      </c>
      <c r="T352" s="3"/>
    </row>
    <row r="353" ht="15.75" customHeight="1">
      <c r="A353" s="1">
        <v>9.0</v>
      </c>
      <c r="B353" s="2">
        <v>41941.0</v>
      </c>
      <c r="C353" s="3">
        <f t="shared" si="1"/>
        <v>44</v>
      </c>
      <c r="D353" s="3">
        <v>2014.0</v>
      </c>
      <c r="E353" s="3" t="s">
        <v>39</v>
      </c>
      <c r="F353" s="1" t="s">
        <v>40</v>
      </c>
      <c r="G353" s="1" t="s">
        <v>31</v>
      </c>
      <c r="H353" s="1">
        <v>11.0</v>
      </c>
      <c r="I353" s="1">
        <v>2.0</v>
      </c>
      <c r="J353" s="3">
        <v>9.0</v>
      </c>
      <c r="K353" s="1">
        <v>0.0</v>
      </c>
      <c r="L353" s="1">
        <v>0.0</v>
      </c>
      <c r="M353" s="1">
        <v>0.0</v>
      </c>
      <c r="N353" s="1">
        <v>8.0</v>
      </c>
      <c r="O353" s="1">
        <v>0.0</v>
      </c>
      <c r="P353" s="1">
        <v>1.0</v>
      </c>
      <c r="T353" s="3"/>
    </row>
    <row r="354" ht="15.75" customHeight="1">
      <c r="A354" s="1">
        <v>9.0</v>
      </c>
      <c r="B354" s="2">
        <v>41941.0</v>
      </c>
      <c r="C354" s="3">
        <f t="shared" si="1"/>
        <v>44</v>
      </c>
      <c r="D354" s="3">
        <v>2014.0</v>
      </c>
      <c r="E354" s="3" t="s">
        <v>39</v>
      </c>
      <c r="F354" s="1" t="s">
        <v>41</v>
      </c>
      <c r="G354" s="1" t="s">
        <v>29</v>
      </c>
      <c r="H354" s="1">
        <v>0.0</v>
      </c>
      <c r="I354" s="1">
        <v>0.0</v>
      </c>
      <c r="J354" s="3">
        <v>0.0</v>
      </c>
      <c r="K354" s="1">
        <v>0.0</v>
      </c>
      <c r="L354" s="1">
        <v>0.0</v>
      </c>
      <c r="M354" s="1">
        <v>0.0</v>
      </c>
      <c r="N354" s="1">
        <v>0.0</v>
      </c>
      <c r="O354" s="1">
        <v>0.0</v>
      </c>
      <c r="P354" s="1">
        <v>0.0</v>
      </c>
      <c r="T354" s="3"/>
    </row>
    <row r="355" ht="15.75" customHeight="1">
      <c r="A355" s="1">
        <v>9.0</v>
      </c>
      <c r="B355" s="2">
        <v>41941.0</v>
      </c>
      <c r="C355" s="3">
        <f t="shared" si="1"/>
        <v>44</v>
      </c>
      <c r="D355" s="3">
        <v>2014.0</v>
      </c>
      <c r="E355" s="3" t="s">
        <v>39</v>
      </c>
      <c r="F355" s="1" t="s">
        <v>41</v>
      </c>
      <c r="G355" s="1" t="s">
        <v>31</v>
      </c>
      <c r="H355" s="1">
        <v>13.0</v>
      </c>
      <c r="I355" s="1">
        <v>0.0</v>
      </c>
      <c r="J355" s="3">
        <v>13.0</v>
      </c>
      <c r="K355" s="1">
        <v>0.0</v>
      </c>
      <c r="L355" s="1">
        <v>0.0</v>
      </c>
      <c r="M355" s="1">
        <v>0.0</v>
      </c>
      <c r="N355" s="1">
        <v>4.0</v>
      </c>
      <c r="O355" s="1">
        <v>6.0</v>
      </c>
      <c r="P355" s="1">
        <v>3.0</v>
      </c>
      <c r="T355" s="3"/>
    </row>
    <row r="356" ht="15.75" customHeight="1">
      <c r="A356" s="1">
        <v>9.0</v>
      </c>
      <c r="B356" s="2">
        <v>41941.0</v>
      </c>
      <c r="C356" s="3">
        <f t="shared" si="1"/>
        <v>44</v>
      </c>
      <c r="D356" s="3">
        <v>2014.0</v>
      </c>
      <c r="E356" s="3" t="s">
        <v>39</v>
      </c>
      <c r="F356" s="1" t="s">
        <v>42</v>
      </c>
      <c r="G356" s="1" t="s">
        <v>29</v>
      </c>
      <c r="H356" s="1">
        <v>0.0</v>
      </c>
      <c r="I356" s="1">
        <v>0.0</v>
      </c>
      <c r="J356" s="3">
        <v>0.0</v>
      </c>
      <c r="K356" s="1">
        <v>0.0</v>
      </c>
      <c r="L356" s="1">
        <v>0.0</v>
      </c>
      <c r="M356" s="1">
        <v>0.0</v>
      </c>
      <c r="N356" s="1">
        <v>0.0</v>
      </c>
      <c r="O356" s="1">
        <v>0.0</v>
      </c>
      <c r="P356" s="1">
        <v>0.0</v>
      </c>
      <c r="T356" s="3"/>
    </row>
    <row r="357" ht="15.75" customHeight="1">
      <c r="A357" s="1">
        <v>9.0</v>
      </c>
      <c r="B357" s="2">
        <v>41941.0</v>
      </c>
      <c r="C357" s="3">
        <f t="shared" si="1"/>
        <v>44</v>
      </c>
      <c r="D357" s="3">
        <v>2014.0</v>
      </c>
      <c r="E357" s="3" t="s">
        <v>39</v>
      </c>
      <c r="F357" s="1" t="s">
        <v>42</v>
      </c>
      <c r="G357" s="1" t="s">
        <v>31</v>
      </c>
      <c r="H357" s="1">
        <v>0.0</v>
      </c>
      <c r="I357" s="1">
        <v>0.0</v>
      </c>
      <c r="J357" s="3">
        <v>0.0</v>
      </c>
      <c r="K357" s="1">
        <v>0.0</v>
      </c>
      <c r="L357" s="1">
        <v>0.0</v>
      </c>
      <c r="M357" s="1">
        <v>0.0</v>
      </c>
      <c r="N357" s="1">
        <v>0.0</v>
      </c>
      <c r="O357" s="1">
        <v>0.0</v>
      </c>
      <c r="P357" s="1">
        <v>0.0</v>
      </c>
      <c r="T357" s="3"/>
    </row>
    <row r="358" ht="15.75" customHeight="1">
      <c r="A358" s="1">
        <v>9.0</v>
      </c>
      <c r="B358" s="2">
        <v>41941.0</v>
      </c>
      <c r="C358" s="3">
        <f t="shared" si="1"/>
        <v>44</v>
      </c>
      <c r="D358" s="3">
        <v>2014.0</v>
      </c>
      <c r="E358" s="3" t="s">
        <v>45</v>
      </c>
      <c r="F358" s="1" t="s">
        <v>46</v>
      </c>
      <c r="G358" s="1" t="s">
        <v>29</v>
      </c>
      <c r="H358" s="1" t="s">
        <v>30</v>
      </c>
      <c r="I358" s="1" t="s">
        <v>30</v>
      </c>
      <c r="J358" s="3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T358" s="3"/>
    </row>
    <row r="359" ht="15.75" customHeight="1">
      <c r="A359" s="1">
        <v>9.0</v>
      </c>
      <c r="B359" s="2">
        <v>41941.0</v>
      </c>
      <c r="C359" s="3">
        <f t="shared" si="1"/>
        <v>44</v>
      </c>
      <c r="D359" s="3">
        <v>2014.0</v>
      </c>
      <c r="E359" s="3" t="s">
        <v>45</v>
      </c>
      <c r="F359" s="1" t="s">
        <v>46</v>
      </c>
      <c r="G359" s="1" t="s">
        <v>31</v>
      </c>
      <c r="H359" s="1" t="s">
        <v>30</v>
      </c>
      <c r="I359" s="1" t="s">
        <v>30</v>
      </c>
      <c r="J359" s="3" t="s">
        <v>30</v>
      </c>
      <c r="K359" s="1" t="s">
        <v>30</v>
      </c>
      <c r="L359" s="1" t="s">
        <v>30</v>
      </c>
      <c r="M359" s="1" t="s">
        <v>30</v>
      </c>
      <c r="N359" s="1" t="s">
        <v>30</v>
      </c>
      <c r="O359" s="1" t="s">
        <v>30</v>
      </c>
      <c r="P359" s="1" t="s">
        <v>30</v>
      </c>
      <c r="T359" s="3"/>
    </row>
    <row r="360" ht="15.75" customHeight="1">
      <c r="A360" s="1">
        <v>9.0</v>
      </c>
      <c r="B360" s="2">
        <v>41941.0</v>
      </c>
      <c r="C360" s="3">
        <f t="shared" si="1"/>
        <v>44</v>
      </c>
      <c r="D360" s="3">
        <v>2014.0</v>
      </c>
      <c r="E360" s="3" t="s">
        <v>45</v>
      </c>
      <c r="F360" s="1" t="s">
        <v>48</v>
      </c>
      <c r="G360" s="1" t="s">
        <v>29</v>
      </c>
      <c r="H360" s="1">
        <v>0.0</v>
      </c>
      <c r="I360" s="1">
        <v>0.0</v>
      </c>
      <c r="J360" s="3">
        <v>0.0</v>
      </c>
      <c r="K360" s="1">
        <v>0.0</v>
      </c>
      <c r="L360" s="1">
        <v>0.0</v>
      </c>
      <c r="M360" s="1">
        <v>0.0</v>
      </c>
      <c r="N360" s="1">
        <v>0.0</v>
      </c>
      <c r="O360" s="1">
        <v>0.0</v>
      </c>
      <c r="P360" s="1">
        <v>0.0</v>
      </c>
      <c r="T360" s="3"/>
    </row>
    <row r="361" ht="15.75" customHeight="1">
      <c r="A361" s="1">
        <v>9.0</v>
      </c>
      <c r="B361" s="2">
        <v>41941.0</v>
      </c>
      <c r="C361" s="3">
        <f t="shared" si="1"/>
        <v>44</v>
      </c>
      <c r="D361" s="3">
        <v>2014.0</v>
      </c>
      <c r="E361" s="3" t="s">
        <v>45</v>
      </c>
      <c r="F361" s="1" t="s">
        <v>48</v>
      </c>
      <c r="G361" s="1" t="s">
        <v>31</v>
      </c>
      <c r="H361" s="1">
        <v>1.0</v>
      </c>
      <c r="I361" s="1">
        <v>0.0</v>
      </c>
      <c r="J361" s="3">
        <v>1.0</v>
      </c>
      <c r="K361" s="1">
        <v>0.0</v>
      </c>
      <c r="L361" s="1">
        <v>0.0</v>
      </c>
      <c r="M361" s="1">
        <v>0.0</v>
      </c>
      <c r="N361" s="1">
        <v>0.0</v>
      </c>
      <c r="O361" s="1">
        <v>0.0</v>
      </c>
      <c r="P361" s="1">
        <v>1.0</v>
      </c>
      <c r="T361" s="3"/>
    </row>
    <row r="362" ht="15.75" customHeight="1">
      <c r="A362" s="1">
        <v>7.0</v>
      </c>
      <c r="B362" s="2">
        <v>41899.0</v>
      </c>
      <c r="C362" s="3">
        <f t="shared" si="1"/>
        <v>38</v>
      </c>
      <c r="D362" s="3">
        <v>2014.0</v>
      </c>
      <c r="E362" s="3" t="s">
        <v>27</v>
      </c>
      <c r="F362" s="1" t="s">
        <v>28</v>
      </c>
      <c r="G362" s="1" t="s">
        <v>29</v>
      </c>
      <c r="H362" s="1">
        <v>42.0</v>
      </c>
      <c r="I362" s="1">
        <v>4.0</v>
      </c>
      <c r="J362" s="3">
        <v>38.0</v>
      </c>
      <c r="K362" s="1">
        <v>1.0</v>
      </c>
      <c r="L362" s="1">
        <v>0.0</v>
      </c>
      <c r="M362" s="1">
        <v>0.0</v>
      </c>
      <c r="N362" s="1">
        <v>32.0</v>
      </c>
      <c r="O362" s="1">
        <v>0.0</v>
      </c>
      <c r="P362" s="1">
        <v>5.0</v>
      </c>
      <c r="T362" s="3"/>
    </row>
    <row r="363" ht="15.75" customHeight="1">
      <c r="A363" s="1">
        <v>7.0</v>
      </c>
      <c r="B363" s="2">
        <v>41899.0</v>
      </c>
      <c r="C363" s="3">
        <f t="shared" si="1"/>
        <v>38</v>
      </c>
      <c r="D363" s="3">
        <v>2014.0</v>
      </c>
      <c r="E363" s="3" t="s">
        <v>27</v>
      </c>
      <c r="F363" s="1" t="s">
        <v>28</v>
      </c>
      <c r="G363" s="1" t="s">
        <v>31</v>
      </c>
      <c r="H363" s="1">
        <v>17.0</v>
      </c>
      <c r="I363" s="1">
        <v>1.0</v>
      </c>
      <c r="J363" s="3">
        <v>16.0</v>
      </c>
      <c r="K363" s="1">
        <v>0.0</v>
      </c>
      <c r="L363" s="1">
        <v>0.0</v>
      </c>
      <c r="M363" s="1">
        <v>0.0</v>
      </c>
      <c r="N363" s="1">
        <v>14.0</v>
      </c>
      <c r="O363" s="1">
        <v>0.0</v>
      </c>
      <c r="P363" s="1">
        <v>2.0</v>
      </c>
      <c r="T363" s="3"/>
    </row>
    <row r="364" ht="15.75" customHeight="1">
      <c r="A364" s="1">
        <v>7.0</v>
      </c>
      <c r="B364" s="2">
        <v>41899.0</v>
      </c>
      <c r="C364" s="3">
        <f t="shared" si="1"/>
        <v>38</v>
      </c>
      <c r="D364" s="3">
        <v>2014.0</v>
      </c>
      <c r="E364" s="3" t="s">
        <v>27</v>
      </c>
      <c r="F364" s="1" t="s">
        <v>33</v>
      </c>
      <c r="G364" s="1" t="s">
        <v>29</v>
      </c>
      <c r="H364" s="1">
        <v>17.0</v>
      </c>
      <c r="I364" s="1">
        <v>8.0</v>
      </c>
      <c r="J364" s="3">
        <v>9.0</v>
      </c>
      <c r="K364" s="1">
        <v>0.0</v>
      </c>
      <c r="L364" s="1">
        <v>0.0</v>
      </c>
      <c r="M364" s="1">
        <v>0.0</v>
      </c>
      <c r="N364" s="1">
        <v>8.0</v>
      </c>
      <c r="O364" s="1">
        <v>0.0</v>
      </c>
      <c r="P364" s="1">
        <v>1.0</v>
      </c>
      <c r="T364" s="3"/>
    </row>
    <row r="365" ht="15.75" customHeight="1">
      <c r="A365" s="1">
        <v>7.0</v>
      </c>
      <c r="B365" s="2">
        <v>41899.0</v>
      </c>
      <c r="C365" s="3">
        <f t="shared" si="1"/>
        <v>38</v>
      </c>
      <c r="D365" s="3">
        <v>2014.0</v>
      </c>
      <c r="E365" s="3" t="s">
        <v>27</v>
      </c>
      <c r="F365" s="1" t="s">
        <v>33</v>
      </c>
      <c r="G365" s="1" t="s">
        <v>31</v>
      </c>
      <c r="H365" s="1">
        <v>16.0</v>
      </c>
      <c r="I365" s="1">
        <v>3.0</v>
      </c>
      <c r="J365" s="3">
        <v>13.0</v>
      </c>
      <c r="K365" s="1">
        <v>0.0</v>
      </c>
      <c r="L365" s="1">
        <v>0.0</v>
      </c>
      <c r="M365" s="1">
        <v>0.0</v>
      </c>
      <c r="N365" s="1">
        <v>5.0</v>
      </c>
      <c r="O365" s="1">
        <v>0.0</v>
      </c>
      <c r="P365" s="1">
        <v>8.0</v>
      </c>
      <c r="T365" s="3"/>
    </row>
    <row r="366" ht="15.75" customHeight="1">
      <c r="A366" s="1">
        <v>7.0</v>
      </c>
      <c r="B366" s="2">
        <v>41899.0</v>
      </c>
      <c r="C366" s="3">
        <f t="shared" si="1"/>
        <v>38</v>
      </c>
      <c r="D366" s="3">
        <v>2014.0</v>
      </c>
      <c r="E366" s="3" t="s">
        <v>27</v>
      </c>
      <c r="F366" s="1" t="s">
        <v>34</v>
      </c>
      <c r="G366" s="1" t="s">
        <v>29</v>
      </c>
      <c r="H366" s="1">
        <v>33.0</v>
      </c>
      <c r="I366" s="1">
        <v>11.0</v>
      </c>
      <c r="J366" s="3">
        <v>22.0</v>
      </c>
      <c r="K366" s="1">
        <v>0.0</v>
      </c>
      <c r="L366" s="1">
        <v>0.0</v>
      </c>
      <c r="M366" s="1">
        <v>0.0</v>
      </c>
      <c r="N366" s="1">
        <v>13.0</v>
      </c>
      <c r="O366" s="1">
        <v>0.0</v>
      </c>
      <c r="P366" s="1">
        <v>9.0</v>
      </c>
      <c r="T366" s="3"/>
    </row>
    <row r="367" ht="15.75" customHeight="1">
      <c r="A367" s="1">
        <v>7.0</v>
      </c>
      <c r="B367" s="2">
        <v>41899.0</v>
      </c>
      <c r="C367" s="3">
        <f t="shared" si="1"/>
        <v>38</v>
      </c>
      <c r="D367" s="3">
        <v>2014.0</v>
      </c>
      <c r="E367" s="3" t="s">
        <v>27</v>
      </c>
      <c r="F367" s="1" t="s">
        <v>34</v>
      </c>
      <c r="G367" s="1" t="s">
        <v>31</v>
      </c>
      <c r="H367" s="1">
        <v>33.0</v>
      </c>
      <c r="I367" s="1">
        <v>19.0</v>
      </c>
      <c r="J367" s="3">
        <v>14.0</v>
      </c>
      <c r="K367" s="1">
        <v>0.0</v>
      </c>
      <c r="L367" s="1">
        <v>0.0</v>
      </c>
      <c r="M367" s="1">
        <v>0.0</v>
      </c>
      <c r="N367" s="1">
        <v>12.0</v>
      </c>
      <c r="O367" s="1">
        <v>0.0</v>
      </c>
      <c r="P367" s="1">
        <v>2.0</v>
      </c>
      <c r="T367" s="3"/>
    </row>
    <row r="368" ht="15.75" customHeight="1">
      <c r="A368" s="1">
        <v>7.0</v>
      </c>
      <c r="B368" s="2">
        <v>41899.0</v>
      </c>
      <c r="C368" s="3">
        <f t="shared" si="1"/>
        <v>38</v>
      </c>
      <c r="D368" s="3">
        <v>2014.0</v>
      </c>
      <c r="E368" s="3" t="s">
        <v>62</v>
      </c>
      <c r="F368" s="1" t="s">
        <v>36</v>
      </c>
      <c r="G368" s="1" t="s">
        <v>29</v>
      </c>
      <c r="H368" s="1">
        <v>11.0</v>
      </c>
      <c r="I368" s="1">
        <v>4.0</v>
      </c>
      <c r="J368" s="3">
        <v>7.0</v>
      </c>
      <c r="K368" s="1">
        <v>0.0</v>
      </c>
      <c r="L368" s="1">
        <v>0.0</v>
      </c>
      <c r="M368" s="1">
        <v>0.0</v>
      </c>
      <c r="N368" s="1">
        <v>5.0</v>
      </c>
      <c r="O368" s="1">
        <v>0.0</v>
      </c>
      <c r="P368" s="1">
        <v>2.0</v>
      </c>
      <c r="T368" s="3"/>
    </row>
    <row r="369" ht="15.75" customHeight="1">
      <c r="A369" s="1">
        <v>7.0</v>
      </c>
      <c r="B369" s="2">
        <v>41899.0</v>
      </c>
      <c r="C369" s="3">
        <f t="shared" si="1"/>
        <v>38</v>
      </c>
      <c r="D369" s="3">
        <v>2014.0</v>
      </c>
      <c r="E369" s="3" t="s">
        <v>62</v>
      </c>
      <c r="F369" s="1" t="s">
        <v>36</v>
      </c>
      <c r="G369" s="1" t="s">
        <v>31</v>
      </c>
      <c r="H369" s="1">
        <v>93.0</v>
      </c>
      <c r="I369" s="1">
        <v>43.0</v>
      </c>
      <c r="J369" s="3">
        <v>50.0</v>
      </c>
      <c r="K369" s="1">
        <v>1.0</v>
      </c>
      <c r="L369" s="1">
        <v>0.0</v>
      </c>
      <c r="M369" s="1">
        <v>0.0</v>
      </c>
      <c r="N369" s="1">
        <v>33.0</v>
      </c>
      <c r="O369" s="1">
        <v>2.0</v>
      </c>
      <c r="P369" s="1">
        <v>14.0</v>
      </c>
      <c r="T369" s="3"/>
    </row>
    <row r="370" ht="15.75" customHeight="1">
      <c r="A370" s="1">
        <v>7.0</v>
      </c>
      <c r="B370" s="2">
        <v>41899.0</v>
      </c>
      <c r="C370" s="3">
        <f t="shared" si="1"/>
        <v>38</v>
      </c>
      <c r="D370" s="3">
        <v>2014.0</v>
      </c>
      <c r="E370" s="3" t="s">
        <v>62</v>
      </c>
      <c r="F370" s="1" t="s">
        <v>37</v>
      </c>
      <c r="G370" s="1" t="s">
        <v>29</v>
      </c>
      <c r="H370" s="1">
        <v>0.0</v>
      </c>
      <c r="I370" s="1">
        <v>0.0</v>
      </c>
      <c r="J370" s="3">
        <v>0.0</v>
      </c>
      <c r="K370" s="1">
        <v>0.0</v>
      </c>
      <c r="L370" s="1">
        <v>0.0</v>
      </c>
      <c r="M370" s="1">
        <v>0.0</v>
      </c>
      <c r="N370" s="1">
        <v>0.0</v>
      </c>
      <c r="O370" s="1">
        <v>0.0</v>
      </c>
      <c r="P370" s="1">
        <v>0.0</v>
      </c>
      <c r="T370" s="3"/>
    </row>
    <row r="371" ht="15.75" customHeight="1">
      <c r="A371" s="1">
        <v>7.0</v>
      </c>
      <c r="B371" s="2">
        <v>41899.0</v>
      </c>
      <c r="C371" s="3">
        <f t="shared" si="1"/>
        <v>38</v>
      </c>
      <c r="D371" s="3">
        <v>2014.0</v>
      </c>
      <c r="E371" s="3" t="s">
        <v>62</v>
      </c>
      <c r="F371" s="1" t="s">
        <v>37</v>
      </c>
      <c r="G371" s="1" t="s">
        <v>31</v>
      </c>
      <c r="H371" s="1">
        <v>107.0</v>
      </c>
      <c r="I371" s="1">
        <v>65.0</v>
      </c>
      <c r="J371" s="3">
        <v>42.0</v>
      </c>
      <c r="K371" s="1">
        <v>1.0</v>
      </c>
      <c r="L371" s="1">
        <v>0.0</v>
      </c>
      <c r="M371" s="1">
        <v>0.0</v>
      </c>
      <c r="N371" s="1">
        <v>35.0</v>
      </c>
      <c r="O371" s="1">
        <v>0.0</v>
      </c>
      <c r="P371" s="1">
        <v>6.0</v>
      </c>
      <c r="T371" s="3"/>
    </row>
    <row r="372" ht="15.75" customHeight="1">
      <c r="A372" s="1">
        <v>7.0</v>
      </c>
      <c r="B372" s="2">
        <v>41899.0</v>
      </c>
      <c r="C372" s="3">
        <f t="shared" si="1"/>
        <v>38</v>
      </c>
      <c r="D372" s="3">
        <v>2014.0</v>
      </c>
      <c r="E372" s="3" t="s">
        <v>62</v>
      </c>
      <c r="F372" s="1" t="s">
        <v>38</v>
      </c>
      <c r="G372" s="1" t="s">
        <v>29</v>
      </c>
      <c r="H372" s="1">
        <v>0.0</v>
      </c>
      <c r="I372" s="1">
        <v>0.0</v>
      </c>
      <c r="J372" s="3">
        <v>0.0</v>
      </c>
      <c r="K372" s="1">
        <v>0.0</v>
      </c>
      <c r="L372" s="1">
        <v>0.0</v>
      </c>
      <c r="M372" s="1">
        <v>0.0</v>
      </c>
      <c r="N372" s="1">
        <v>0.0</v>
      </c>
      <c r="O372" s="1">
        <v>0.0</v>
      </c>
      <c r="P372" s="1">
        <v>0.0</v>
      </c>
      <c r="T372" s="3"/>
    </row>
    <row r="373" ht="15.75" customHeight="1">
      <c r="A373" s="1">
        <v>7.0</v>
      </c>
      <c r="B373" s="2">
        <v>41899.0</v>
      </c>
      <c r="C373" s="3">
        <f t="shared" si="1"/>
        <v>38</v>
      </c>
      <c r="D373" s="3">
        <v>2014.0</v>
      </c>
      <c r="E373" s="3" t="s">
        <v>62</v>
      </c>
      <c r="F373" s="1" t="s">
        <v>38</v>
      </c>
      <c r="G373" s="1" t="s">
        <v>31</v>
      </c>
      <c r="H373" s="1" t="s">
        <v>30</v>
      </c>
      <c r="I373" s="1">
        <v>0.0</v>
      </c>
      <c r="J373" s="3" t="s">
        <v>30</v>
      </c>
      <c r="K373" s="1" t="s">
        <v>30</v>
      </c>
      <c r="L373" s="1" t="s">
        <v>30</v>
      </c>
      <c r="M373" s="1" t="s">
        <v>30</v>
      </c>
      <c r="N373" s="1" t="s">
        <v>30</v>
      </c>
      <c r="O373" s="1" t="s">
        <v>30</v>
      </c>
      <c r="P373" s="1" t="s">
        <v>30</v>
      </c>
      <c r="T373" s="3"/>
    </row>
    <row r="374" ht="15.75" customHeight="1">
      <c r="A374" s="1">
        <v>7.0</v>
      </c>
      <c r="B374" s="2">
        <v>41899.0</v>
      </c>
      <c r="C374" s="3">
        <f t="shared" si="1"/>
        <v>38</v>
      </c>
      <c r="D374" s="3">
        <v>2014.0</v>
      </c>
      <c r="E374" s="3" t="s">
        <v>43</v>
      </c>
      <c r="F374" s="1" t="s">
        <v>44</v>
      </c>
      <c r="G374" s="1" t="s">
        <v>29</v>
      </c>
      <c r="H374" s="1">
        <v>129.0</v>
      </c>
      <c r="I374" s="1">
        <v>63.0</v>
      </c>
      <c r="J374" s="3">
        <v>66.0</v>
      </c>
      <c r="K374" s="1">
        <v>1.0</v>
      </c>
      <c r="L374" s="1">
        <v>0.0</v>
      </c>
      <c r="M374" s="1">
        <v>0.0</v>
      </c>
      <c r="N374" s="1">
        <v>56.0</v>
      </c>
      <c r="O374" s="1">
        <v>0.0</v>
      </c>
      <c r="P374" s="1">
        <v>9.0</v>
      </c>
      <c r="T374" s="3"/>
    </row>
    <row r="375" ht="15.75" customHeight="1">
      <c r="A375" s="1">
        <v>7.0</v>
      </c>
      <c r="B375" s="2">
        <v>41899.0</v>
      </c>
      <c r="C375" s="3">
        <f t="shared" si="1"/>
        <v>38</v>
      </c>
      <c r="D375" s="3">
        <v>2014.0</v>
      </c>
      <c r="E375" s="3" t="s">
        <v>43</v>
      </c>
      <c r="F375" s="1" t="s">
        <v>44</v>
      </c>
      <c r="G375" s="1" t="s">
        <v>31</v>
      </c>
      <c r="H375" s="1">
        <v>116.0</v>
      </c>
      <c r="I375" s="1">
        <v>35.0</v>
      </c>
      <c r="J375" s="3">
        <v>81.0</v>
      </c>
      <c r="K375" s="1">
        <v>4.0</v>
      </c>
      <c r="L375" s="1">
        <v>0.0</v>
      </c>
      <c r="M375" s="1">
        <v>0.0</v>
      </c>
      <c r="N375" s="1">
        <v>72.0</v>
      </c>
      <c r="O375" s="1">
        <v>1.0</v>
      </c>
      <c r="P375" s="1">
        <v>4.0</v>
      </c>
      <c r="T375" s="3"/>
    </row>
    <row r="376" ht="15.75" customHeight="1">
      <c r="A376" s="1">
        <v>7.0</v>
      </c>
      <c r="B376" s="2">
        <v>41899.0</v>
      </c>
      <c r="C376" s="3">
        <f t="shared" si="1"/>
        <v>38</v>
      </c>
      <c r="D376" s="3">
        <v>2014.0</v>
      </c>
      <c r="E376" s="3" t="s">
        <v>39</v>
      </c>
      <c r="F376" s="1" t="s">
        <v>40</v>
      </c>
      <c r="G376" s="1" t="s">
        <v>29</v>
      </c>
      <c r="H376" s="1">
        <v>100.0</v>
      </c>
      <c r="I376" s="1">
        <v>40.0</v>
      </c>
      <c r="J376" s="3">
        <v>60.0</v>
      </c>
      <c r="K376" s="1">
        <v>2.0</v>
      </c>
      <c r="L376" s="1">
        <v>0.0</v>
      </c>
      <c r="M376" s="1">
        <v>0.0</v>
      </c>
      <c r="N376" s="1">
        <v>40.0</v>
      </c>
      <c r="O376" s="1">
        <v>5.0</v>
      </c>
      <c r="P376" s="1">
        <v>13.0</v>
      </c>
      <c r="T376" s="3"/>
    </row>
    <row r="377" ht="15.75" customHeight="1">
      <c r="A377" s="1">
        <v>7.0</v>
      </c>
      <c r="B377" s="2">
        <v>41899.0</v>
      </c>
      <c r="C377" s="3">
        <f t="shared" si="1"/>
        <v>38</v>
      </c>
      <c r="D377" s="3">
        <v>2014.0</v>
      </c>
      <c r="E377" s="3" t="s">
        <v>39</v>
      </c>
      <c r="F377" s="1" t="s">
        <v>40</v>
      </c>
      <c r="G377" s="1" t="s">
        <v>31</v>
      </c>
      <c r="H377" s="1">
        <v>118.0</v>
      </c>
      <c r="I377" s="1">
        <v>30.0</v>
      </c>
      <c r="J377" s="3">
        <v>88.0</v>
      </c>
      <c r="K377" s="1">
        <v>2.0</v>
      </c>
      <c r="L377" s="1">
        <v>0.0</v>
      </c>
      <c r="M377" s="1">
        <v>0.0</v>
      </c>
      <c r="N377" s="1">
        <v>68.0</v>
      </c>
      <c r="O377" s="1">
        <v>0.0</v>
      </c>
      <c r="P377" s="1">
        <v>18.0</v>
      </c>
      <c r="T377" s="3"/>
    </row>
    <row r="378" ht="15.75" customHeight="1">
      <c r="A378" s="1">
        <v>7.0</v>
      </c>
      <c r="B378" s="2">
        <v>41899.0</v>
      </c>
      <c r="C378" s="3">
        <f t="shared" si="1"/>
        <v>38</v>
      </c>
      <c r="D378" s="3">
        <v>2014.0</v>
      </c>
      <c r="E378" s="3" t="s">
        <v>39</v>
      </c>
      <c r="F378" s="1" t="s">
        <v>41</v>
      </c>
      <c r="G378" s="1" t="s">
        <v>29</v>
      </c>
      <c r="H378" s="1">
        <v>129.0</v>
      </c>
      <c r="I378" s="1">
        <v>35.0</v>
      </c>
      <c r="J378" s="3">
        <v>94.0</v>
      </c>
      <c r="K378" s="1">
        <v>3.0</v>
      </c>
      <c r="L378" s="1">
        <v>0.0</v>
      </c>
      <c r="M378" s="1">
        <v>0.0</v>
      </c>
      <c r="N378" s="1">
        <v>89.0</v>
      </c>
      <c r="O378" s="1">
        <v>0.0</v>
      </c>
      <c r="P378" s="1">
        <v>2.0</v>
      </c>
      <c r="T378" s="3"/>
    </row>
    <row r="379" ht="15.75" customHeight="1">
      <c r="A379" s="1">
        <v>7.0</v>
      </c>
      <c r="B379" s="2">
        <v>41899.0</v>
      </c>
      <c r="C379" s="3">
        <f t="shared" si="1"/>
        <v>38</v>
      </c>
      <c r="D379" s="3">
        <v>2014.0</v>
      </c>
      <c r="E379" s="3" t="s">
        <v>39</v>
      </c>
      <c r="F379" s="1" t="s">
        <v>41</v>
      </c>
      <c r="G379" s="1" t="s">
        <v>31</v>
      </c>
      <c r="H379" s="1">
        <v>98.0</v>
      </c>
      <c r="I379" s="1">
        <v>13.0</v>
      </c>
      <c r="J379" s="3">
        <v>85.0</v>
      </c>
      <c r="K379" s="1">
        <v>5.0</v>
      </c>
      <c r="L379" s="1">
        <v>0.0</v>
      </c>
      <c r="M379" s="1">
        <v>0.0</v>
      </c>
      <c r="N379" s="1">
        <v>42.0</v>
      </c>
      <c r="O379" s="1">
        <v>2.0</v>
      </c>
      <c r="P379" s="1">
        <v>36.0</v>
      </c>
      <c r="T379" s="3"/>
    </row>
    <row r="380" ht="15.75" customHeight="1">
      <c r="A380" s="1">
        <v>7.0</v>
      </c>
      <c r="B380" s="2">
        <v>41899.0</v>
      </c>
      <c r="C380" s="3">
        <f t="shared" si="1"/>
        <v>38</v>
      </c>
      <c r="D380" s="3">
        <v>2014.0</v>
      </c>
      <c r="E380" s="3" t="s">
        <v>39</v>
      </c>
      <c r="F380" s="1" t="s">
        <v>42</v>
      </c>
      <c r="G380" s="1" t="s">
        <v>29</v>
      </c>
      <c r="H380" s="1">
        <v>50.0</v>
      </c>
      <c r="I380" s="1">
        <v>27.0</v>
      </c>
      <c r="J380" s="3">
        <v>23.0</v>
      </c>
      <c r="K380" s="1">
        <v>0.0</v>
      </c>
      <c r="L380" s="1">
        <v>0.0</v>
      </c>
      <c r="M380" s="1">
        <v>0.0</v>
      </c>
      <c r="N380" s="1">
        <v>15.0</v>
      </c>
      <c r="O380" s="1">
        <v>2.0</v>
      </c>
      <c r="P380" s="1">
        <v>6.0</v>
      </c>
      <c r="T380" s="3"/>
    </row>
    <row r="381" ht="15.75" customHeight="1">
      <c r="A381" s="1">
        <v>7.0</v>
      </c>
      <c r="B381" s="2">
        <v>41899.0</v>
      </c>
      <c r="C381" s="3">
        <f t="shared" si="1"/>
        <v>38</v>
      </c>
      <c r="D381" s="3">
        <v>2014.0</v>
      </c>
      <c r="E381" s="3" t="s">
        <v>39</v>
      </c>
      <c r="F381" s="1" t="s">
        <v>42</v>
      </c>
      <c r="G381" s="1" t="s">
        <v>31</v>
      </c>
      <c r="H381" s="1">
        <v>133.0</v>
      </c>
      <c r="I381" s="1">
        <v>47.0</v>
      </c>
      <c r="J381" s="3">
        <v>86.0</v>
      </c>
      <c r="K381" s="1">
        <v>4.0</v>
      </c>
      <c r="L381" s="1">
        <v>0.0</v>
      </c>
      <c r="M381" s="1">
        <v>0.0</v>
      </c>
      <c r="N381" s="1">
        <v>54.0</v>
      </c>
      <c r="O381" s="1">
        <v>14.0</v>
      </c>
      <c r="P381" s="1">
        <v>14.0</v>
      </c>
      <c r="T381" s="3"/>
    </row>
    <row r="382" ht="15.75" customHeight="1">
      <c r="A382" s="1">
        <v>7.0</v>
      </c>
      <c r="B382" s="2">
        <v>41899.0</v>
      </c>
      <c r="C382" s="3">
        <f t="shared" si="1"/>
        <v>38</v>
      </c>
      <c r="D382" s="3">
        <v>2014.0</v>
      </c>
      <c r="E382" s="3" t="s">
        <v>45</v>
      </c>
      <c r="F382" s="1" t="s">
        <v>46</v>
      </c>
      <c r="G382" s="1" t="s">
        <v>29</v>
      </c>
      <c r="H382" s="1">
        <v>164.0</v>
      </c>
      <c r="I382" s="1">
        <v>53.0</v>
      </c>
      <c r="J382" s="3">
        <v>111.0</v>
      </c>
      <c r="K382" s="1">
        <v>4.0</v>
      </c>
      <c r="L382" s="1">
        <v>0.0</v>
      </c>
      <c r="M382" s="1">
        <v>0.0</v>
      </c>
      <c r="N382" s="1">
        <v>94.0</v>
      </c>
      <c r="O382" s="1">
        <v>1.0</v>
      </c>
      <c r="P382" s="1">
        <v>12.0</v>
      </c>
      <c r="T382" s="3"/>
    </row>
    <row r="383" ht="15.75" customHeight="1">
      <c r="A383" s="1">
        <v>7.0</v>
      </c>
      <c r="B383" s="2">
        <v>41899.0</v>
      </c>
      <c r="C383" s="3">
        <f t="shared" si="1"/>
        <v>38</v>
      </c>
      <c r="D383" s="3">
        <v>2014.0</v>
      </c>
      <c r="E383" s="3" t="s">
        <v>45</v>
      </c>
      <c r="F383" s="1" t="s">
        <v>46</v>
      </c>
      <c r="G383" s="1" t="s">
        <v>31</v>
      </c>
      <c r="H383" s="1">
        <v>0.0</v>
      </c>
      <c r="I383" s="1">
        <v>0.0</v>
      </c>
      <c r="J383" s="3">
        <v>0.0</v>
      </c>
      <c r="K383" s="1">
        <v>0.0</v>
      </c>
      <c r="L383" s="1">
        <v>0.0</v>
      </c>
      <c r="M383" s="1">
        <v>0.0</v>
      </c>
      <c r="N383" s="1">
        <v>0.0</v>
      </c>
      <c r="O383" s="1">
        <v>0.0</v>
      </c>
      <c r="P383" s="1">
        <v>0.0</v>
      </c>
      <c r="T383" s="3"/>
    </row>
    <row r="384" ht="15.75" customHeight="1">
      <c r="A384" s="1">
        <v>7.0</v>
      </c>
      <c r="B384" s="2">
        <v>41899.0</v>
      </c>
      <c r="C384" s="3">
        <f t="shared" si="1"/>
        <v>38</v>
      </c>
      <c r="D384" s="3">
        <v>2014.0</v>
      </c>
      <c r="E384" s="3" t="s">
        <v>45</v>
      </c>
      <c r="F384" s="1" t="s">
        <v>48</v>
      </c>
      <c r="G384" s="1" t="s">
        <v>29</v>
      </c>
      <c r="H384" s="1">
        <v>77.0</v>
      </c>
      <c r="I384" s="1">
        <v>23.0</v>
      </c>
      <c r="J384" s="3">
        <v>54.0</v>
      </c>
      <c r="K384" s="1">
        <v>1.0</v>
      </c>
      <c r="L384" s="1">
        <v>0.0</v>
      </c>
      <c r="M384" s="1">
        <v>0.0</v>
      </c>
      <c r="N384" s="1">
        <v>45.0</v>
      </c>
      <c r="O384" s="1">
        <v>1.0</v>
      </c>
      <c r="P384" s="1">
        <v>7.0</v>
      </c>
      <c r="T384" s="3"/>
    </row>
    <row r="385" ht="15.75" customHeight="1">
      <c r="A385" s="1">
        <v>7.0</v>
      </c>
      <c r="B385" s="2">
        <v>41899.0</v>
      </c>
      <c r="C385" s="3">
        <f t="shared" si="1"/>
        <v>38</v>
      </c>
      <c r="D385" s="3">
        <v>2014.0</v>
      </c>
      <c r="E385" s="3" t="s">
        <v>45</v>
      </c>
      <c r="F385" s="1" t="s">
        <v>48</v>
      </c>
      <c r="G385" s="1" t="s">
        <v>31</v>
      </c>
      <c r="H385" s="1">
        <v>0.0</v>
      </c>
      <c r="I385" s="1">
        <v>0.0</v>
      </c>
      <c r="J385" s="3">
        <v>0.0</v>
      </c>
      <c r="K385" s="1">
        <v>0.0</v>
      </c>
      <c r="L385" s="1">
        <v>0.0</v>
      </c>
      <c r="M385" s="1">
        <v>0.0</v>
      </c>
      <c r="N385" s="1">
        <v>0.0</v>
      </c>
      <c r="O385" s="1">
        <v>0.0</v>
      </c>
      <c r="P385" s="1">
        <v>0.0</v>
      </c>
      <c r="T385" s="3"/>
    </row>
    <row r="386" ht="15.75" customHeight="1">
      <c r="A386" s="1">
        <v>7.0</v>
      </c>
      <c r="B386" s="2">
        <v>41900.0</v>
      </c>
      <c r="C386" s="3">
        <f t="shared" si="1"/>
        <v>38</v>
      </c>
      <c r="D386" s="3">
        <v>2014.0</v>
      </c>
      <c r="E386" s="3" t="s">
        <v>27</v>
      </c>
      <c r="F386" s="1" t="s">
        <v>28</v>
      </c>
      <c r="G386" s="1" t="s">
        <v>29</v>
      </c>
      <c r="H386" s="1">
        <v>16.0</v>
      </c>
      <c r="I386" s="1">
        <v>0.0</v>
      </c>
      <c r="J386" s="3">
        <v>16.0</v>
      </c>
      <c r="K386" s="1">
        <v>0.0</v>
      </c>
      <c r="L386" s="1">
        <v>0.0</v>
      </c>
      <c r="M386" s="1">
        <v>0.0</v>
      </c>
      <c r="N386" s="1">
        <v>12.0</v>
      </c>
      <c r="O386" s="1">
        <v>0.0</v>
      </c>
      <c r="P386" s="1">
        <v>4.0</v>
      </c>
      <c r="T386" s="3"/>
    </row>
    <row r="387" ht="15.75" customHeight="1">
      <c r="A387" s="1">
        <v>7.0</v>
      </c>
      <c r="B387" s="2">
        <v>41900.0</v>
      </c>
      <c r="C387" s="3">
        <f t="shared" si="1"/>
        <v>38</v>
      </c>
      <c r="D387" s="3">
        <v>2014.0</v>
      </c>
      <c r="E387" s="3" t="s">
        <v>27</v>
      </c>
      <c r="F387" s="1" t="s">
        <v>28</v>
      </c>
      <c r="G387" s="1" t="s">
        <v>31</v>
      </c>
      <c r="H387" s="1">
        <v>7.0</v>
      </c>
      <c r="I387" s="1">
        <v>0.0</v>
      </c>
      <c r="J387" s="3">
        <v>7.0</v>
      </c>
      <c r="K387" s="1">
        <v>0.0</v>
      </c>
      <c r="L387" s="1">
        <v>0.0</v>
      </c>
      <c r="M387" s="1">
        <v>0.0</v>
      </c>
      <c r="N387" s="1">
        <v>5.0</v>
      </c>
      <c r="O387" s="1">
        <v>0.0</v>
      </c>
      <c r="P387" s="1">
        <v>2.0</v>
      </c>
      <c r="T387" s="3"/>
    </row>
    <row r="388" ht="15.75" customHeight="1">
      <c r="A388" s="1">
        <v>7.0</v>
      </c>
      <c r="B388" s="2">
        <v>41900.0</v>
      </c>
      <c r="C388" s="3">
        <f t="shared" si="1"/>
        <v>38</v>
      </c>
      <c r="D388" s="3">
        <v>2014.0</v>
      </c>
      <c r="E388" s="3" t="s">
        <v>27</v>
      </c>
      <c r="F388" s="1" t="s">
        <v>33</v>
      </c>
      <c r="G388" s="1" t="s">
        <v>29</v>
      </c>
      <c r="H388" s="1">
        <v>8.0</v>
      </c>
      <c r="I388" s="1">
        <v>0.0</v>
      </c>
      <c r="J388" s="3">
        <v>8.0</v>
      </c>
      <c r="K388" s="1">
        <v>0.0</v>
      </c>
      <c r="L388" s="1">
        <v>0.0</v>
      </c>
      <c r="M388" s="1">
        <v>0.0</v>
      </c>
      <c r="N388" s="1">
        <v>7.0</v>
      </c>
      <c r="O388" s="1">
        <v>0.0</v>
      </c>
      <c r="P388" s="1">
        <v>1.0</v>
      </c>
      <c r="T388" s="3"/>
    </row>
    <row r="389" ht="15.75" customHeight="1">
      <c r="A389" s="1">
        <v>7.0</v>
      </c>
      <c r="B389" s="2">
        <v>41900.0</v>
      </c>
      <c r="C389" s="3">
        <f t="shared" si="1"/>
        <v>38</v>
      </c>
      <c r="D389" s="3">
        <v>2014.0</v>
      </c>
      <c r="E389" s="3" t="s">
        <v>27</v>
      </c>
      <c r="F389" s="1" t="s">
        <v>33</v>
      </c>
      <c r="G389" s="1" t="s">
        <v>31</v>
      </c>
      <c r="H389" s="1">
        <v>25.0</v>
      </c>
      <c r="I389" s="1">
        <v>0.0</v>
      </c>
      <c r="J389" s="3">
        <v>25.0</v>
      </c>
      <c r="K389" s="1">
        <v>0.0</v>
      </c>
      <c r="L389" s="1">
        <v>0.0</v>
      </c>
      <c r="M389" s="1">
        <v>0.0</v>
      </c>
      <c r="N389" s="1">
        <v>2.0</v>
      </c>
      <c r="O389" s="1">
        <v>0.0</v>
      </c>
      <c r="P389" s="1">
        <v>23.0</v>
      </c>
      <c r="T389" s="3"/>
    </row>
    <row r="390" ht="15.75" customHeight="1">
      <c r="A390" s="1">
        <v>7.0</v>
      </c>
      <c r="B390" s="2">
        <v>41900.0</v>
      </c>
      <c r="C390" s="3">
        <f t="shared" si="1"/>
        <v>38</v>
      </c>
      <c r="D390" s="3">
        <v>2014.0</v>
      </c>
      <c r="E390" s="3" t="s">
        <v>27</v>
      </c>
      <c r="F390" s="1" t="s">
        <v>34</v>
      </c>
      <c r="G390" s="1" t="s">
        <v>29</v>
      </c>
      <c r="H390" s="1">
        <v>20.0</v>
      </c>
      <c r="I390" s="1">
        <v>3.0</v>
      </c>
      <c r="J390" s="3">
        <v>17.0</v>
      </c>
      <c r="K390" s="1">
        <v>0.0</v>
      </c>
      <c r="L390" s="1">
        <v>0.0</v>
      </c>
      <c r="M390" s="1">
        <v>0.0</v>
      </c>
      <c r="N390" s="1">
        <v>10.0</v>
      </c>
      <c r="O390" s="1">
        <v>0.0</v>
      </c>
      <c r="P390" s="1">
        <v>7.0</v>
      </c>
      <c r="T390" s="3"/>
    </row>
    <row r="391" ht="15.75" customHeight="1">
      <c r="A391" s="1">
        <v>7.0</v>
      </c>
      <c r="B391" s="2">
        <v>41900.0</v>
      </c>
      <c r="C391" s="3">
        <f t="shared" si="1"/>
        <v>38</v>
      </c>
      <c r="D391" s="3">
        <v>2014.0</v>
      </c>
      <c r="E391" s="3" t="s">
        <v>27</v>
      </c>
      <c r="F391" s="1" t="s">
        <v>34</v>
      </c>
      <c r="G391" s="1" t="s">
        <v>31</v>
      </c>
      <c r="H391" s="1">
        <v>47.0</v>
      </c>
      <c r="I391" s="1">
        <v>13.0</v>
      </c>
      <c r="J391" s="3">
        <v>34.0</v>
      </c>
      <c r="K391" s="1">
        <v>0.0</v>
      </c>
      <c r="L391" s="1">
        <v>0.0</v>
      </c>
      <c r="M391" s="1">
        <v>0.0</v>
      </c>
      <c r="N391" s="1">
        <v>22.0</v>
      </c>
      <c r="O391" s="1">
        <v>1.0</v>
      </c>
      <c r="P391" s="1">
        <v>11.0</v>
      </c>
      <c r="T391" s="3"/>
    </row>
    <row r="392" ht="15.75" customHeight="1">
      <c r="A392" s="1">
        <v>7.0</v>
      </c>
      <c r="B392" s="2">
        <v>41900.0</v>
      </c>
      <c r="C392" s="3">
        <f t="shared" si="1"/>
        <v>38</v>
      </c>
      <c r="D392" s="3">
        <v>2014.0</v>
      </c>
      <c r="E392" s="3" t="s">
        <v>62</v>
      </c>
      <c r="F392" s="1" t="s">
        <v>36</v>
      </c>
      <c r="G392" s="1" t="s">
        <v>29</v>
      </c>
      <c r="H392" s="1">
        <v>38.0</v>
      </c>
      <c r="I392" s="1">
        <v>3.0</v>
      </c>
      <c r="J392" s="3">
        <v>35.0</v>
      </c>
      <c r="K392" s="1">
        <v>0.0</v>
      </c>
      <c r="L392" s="1">
        <v>0.0</v>
      </c>
      <c r="M392" s="1">
        <v>0.0</v>
      </c>
      <c r="N392" s="1">
        <v>27.0</v>
      </c>
      <c r="O392" s="1">
        <v>1.0</v>
      </c>
      <c r="P392" s="1">
        <v>7.0</v>
      </c>
      <c r="T392" s="3"/>
    </row>
    <row r="393" ht="15.75" customHeight="1">
      <c r="A393" s="1">
        <v>7.0</v>
      </c>
      <c r="B393" s="2">
        <v>41900.0</v>
      </c>
      <c r="C393" s="3">
        <f t="shared" si="1"/>
        <v>38</v>
      </c>
      <c r="D393" s="3">
        <v>2014.0</v>
      </c>
      <c r="E393" s="3" t="s">
        <v>62</v>
      </c>
      <c r="F393" s="1" t="s">
        <v>36</v>
      </c>
      <c r="G393" s="1" t="s">
        <v>31</v>
      </c>
      <c r="H393" s="1">
        <v>11.0</v>
      </c>
      <c r="I393" s="1">
        <v>0.0</v>
      </c>
      <c r="J393" s="3">
        <v>11.0</v>
      </c>
      <c r="K393" s="1">
        <v>0.0</v>
      </c>
      <c r="L393" s="1">
        <v>0.0</v>
      </c>
      <c r="M393" s="1">
        <v>0.0</v>
      </c>
      <c r="N393" s="1">
        <v>9.0</v>
      </c>
      <c r="O393" s="1">
        <v>0.0</v>
      </c>
      <c r="P393" s="1">
        <v>2.0</v>
      </c>
      <c r="T393" s="3"/>
    </row>
    <row r="394" ht="15.75" customHeight="1">
      <c r="A394" s="1">
        <v>7.0</v>
      </c>
      <c r="B394" s="2">
        <v>41900.0</v>
      </c>
      <c r="C394" s="3">
        <f t="shared" si="1"/>
        <v>38</v>
      </c>
      <c r="D394" s="3">
        <v>2014.0</v>
      </c>
      <c r="E394" s="3" t="s">
        <v>62</v>
      </c>
      <c r="F394" s="1" t="s">
        <v>37</v>
      </c>
      <c r="G394" s="1" t="s">
        <v>29</v>
      </c>
      <c r="H394" s="1">
        <v>70.0</v>
      </c>
      <c r="I394" s="1">
        <v>34.0</v>
      </c>
      <c r="J394" s="3">
        <v>36.0</v>
      </c>
      <c r="K394" s="1">
        <v>0.0</v>
      </c>
      <c r="L394" s="1">
        <v>0.0</v>
      </c>
      <c r="M394" s="1">
        <v>0.0</v>
      </c>
      <c r="N394" s="1">
        <v>36.0</v>
      </c>
      <c r="O394" s="1">
        <v>0.0</v>
      </c>
      <c r="P394" s="1">
        <v>0.0</v>
      </c>
      <c r="T394" s="3"/>
    </row>
    <row r="395" ht="15.75" customHeight="1">
      <c r="A395" s="1">
        <v>7.0</v>
      </c>
      <c r="B395" s="2">
        <v>41900.0</v>
      </c>
      <c r="C395" s="3">
        <f t="shared" si="1"/>
        <v>38</v>
      </c>
      <c r="D395" s="3">
        <v>2014.0</v>
      </c>
      <c r="E395" s="3" t="s">
        <v>62</v>
      </c>
      <c r="F395" s="1" t="s">
        <v>37</v>
      </c>
      <c r="G395" s="1" t="s">
        <v>31</v>
      </c>
      <c r="H395" s="1">
        <v>65.0</v>
      </c>
      <c r="I395" s="1">
        <v>40.0</v>
      </c>
      <c r="J395" s="3">
        <v>25.0</v>
      </c>
      <c r="K395" s="1">
        <v>0.0</v>
      </c>
      <c r="L395" s="1">
        <v>0.0</v>
      </c>
      <c r="M395" s="1">
        <v>0.0</v>
      </c>
      <c r="N395" s="1">
        <v>25.0</v>
      </c>
      <c r="O395" s="1">
        <v>0.0</v>
      </c>
      <c r="P395" s="1">
        <v>0.0</v>
      </c>
      <c r="T395" s="3"/>
    </row>
    <row r="396" ht="15.75" customHeight="1">
      <c r="A396" s="1">
        <v>7.0</v>
      </c>
      <c r="B396" s="2">
        <v>41900.0</v>
      </c>
      <c r="C396" s="3">
        <f t="shared" si="1"/>
        <v>38</v>
      </c>
      <c r="D396" s="3">
        <v>2014.0</v>
      </c>
      <c r="E396" s="3" t="s">
        <v>62</v>
      </c>
      <c r="F396" s="1" t="s">
        <v>38</v>
      </c>
      <c r="G396" s="1" t="s">
        <v>29</v>
      </c>
      <c r="H396" s="1">
        <v>359.0</v>
      </c>
      <c r="I396" s="1">
        <v>225.0</v>
      </c>
      <c r="J396" s="3">
        <v>134.0</v>
      </c>
      <c r="K396" s="1">
        <v>2.0</v>
      </c>
      <c r="L396" s="1">
        <v>0.0</v>
      </c>
      <c r="M396" s="1">
        <v>0.0</v>
      </c>
      <c r="N396" s="1">
        <v>119.0</v>
      </c>
      <c r="O396" s="1">
        <v>3.0</v>
      </c>
      <c r="P396" s="1">
        <v>10.0</v>
      </c>
      <c r="T396" s="3"/>
    </row>
    <row r="397" ht="15.75" customHeight="1">
      <c r="A397" s="1">
        <v>7.0</v>
      </c>
      <c r="B397" s="2">
        <v>41900.0</v>
      </c>
      <c r="C397" s="3">
        <f t="shared" si="1"/>
        <v>38</v>
      </c>
      <c r="D397" s="3">
        <v>2014.0</v>
      </c>
      <c r="E397" s="3" t="s">
        <v>62</v>
      </c>
      <c r="F397" s="1" t="s">
        <v>38</v>
      </c>
      <c r="G397" s="1" t="s">
        <v>31</v>
      </c>
      <c r="H397" s="1">
        <v>59.0</v>
      </c>
      <c r="I397" s="1">
        <v>34.0</v>
      </c>
      <c r="J397" s="3">
        <v>25.0</v>
      </c>
      <c r="K397" s="1">
        <v>0.0</v>
      </c>
      <c r="L397" s="1">
        <v>0.0</v>
      </c>
      <c r="M397" s="1">
        <v>0.0</v>
      </c>
      <c r="N397" s="1">
        <v>21.0</v>
      </c>
      <c r="O397" s="1">
        <v>4.0</v>
      </c>
      <c r="P397" s="1">
        <v>0.0</v>
      </c>
      <c r="T397" s="3"/>
    </row>
    <row r="398" ht="15.75" customHeight="1">
      <c r="A398" s="1">
        <v>7.0</v>
      </c>
      <c r="B398" s="2">
        <v>41900.0</v>
      </c>
      <c r="C398" s="3">
        <f t="shared" si="1"/>
        <v>38</v>
      </c>
      <c r="D398" s="3">
        <v>2014.0</v>
      </c>
      <c r="E398" s="3" t="s">
        <v>43</v>
      </c>
      <c r="F398" s="1" t="s">
        <v>44</v>
      </c>
      <c r="G398" s="1" t="s">
        <v>29</v>
      </c>
      <c r="H398" s="1">
        <v>48.0</v>
      </c>
      <c r="I398" s="1">
        <v>15.0</v>
      </c>
      <c r="J398" s="3">
        <v>33.0</v>
      </c>
      <c r="K398" s="1">
        <v>0.0</v>
      </c>
      <c r="L398" s="1">
        <v>0.0</v>
      </c>
      <c r="M398" s="1">
        <v>0.0</v>
      </c>
      <c r="N398" s="1">
        <v>29.0</v>
      </c>
      <c r="O398" s="1">
        <v>0.0</v>
      </c>
      <c r="P398" s="1">
        <v>4.0</v>
      </c>
      <c r="T398" s="3"/>
    </row>
    <row r="399" ht="15.75" customHeight="1">
      <c r="A399" s="1">
        <v>7.0</v>
      </c>
      <c r="B399" s="2">
        <v>41900.0</v>
      </c>
      <c r="C399" s="3">
        <f t="shared" si="1"/>
        <v>38</v>
      </c>
      <c r="D399" s="3">
        <v>2014.0</v>
      </c>
      <c r="E399" s="3" t="s">
        <v>43</v>
      </c>
      <c r="F399" s="1" t="s">
        <v>44</v>
      </c>
      <c r="G399" s="1" t="s">
        <v>31</v>
      </c>
      <c r="H399" s="1">
        <v>78.0</v>
      </c>
      <c r="I399" s="1">
        <v>28.0</v>
      </c>
      <c r="J399" s="3">
        <v>50.0</v>
      </c>
      <c r="K399" s="1">
        <v>0.0</v>
      </c>
      <c r="L399" s="1">
        <v>0.0</v>
      </c>
      <c r="M399" s="1">
        <v>0.0</v>
      </c>
      <c r="N399" s="1">
        <v>47.0</v>
      </c>
      <c r="O399" s="1">
        <v>0.0</v>
      </c>
      <c r="P399" s="1">
        <v>3.0</v>
      </c>
      <c r="T399" s="3"/>
    </row>
    <row r="400" ht="15.75" customHeight="1">
      <c r="A400" s="1">
        <v>7.0</v>
      </c>
      <c r="B400" s="2">
        <v>41900.0</v>
      </c>
      <c r="C400" s="3">
        <f t="shared" si="1"/>
        <v>38</v>
      </c>
      <c r="D400" s="3">
        <v>2014.0</v>
      </c>
      <c r="E400" s="3" t="s">
        <v>39</v>
      </c>
      <c r="F400" s="1" t="s">
        <v>40</v>
      </c>
      <c r="G400" s="1" t="s">
        <v>29</v>
      </c>
      <c r="H400" s="1">
        <v>87.0</v>
      </c>
      <c r="I400" s="1">
        <v>22.0</v>
      </c>
      <c r="J400" s="3">
        <v>65.0</v>
      </c>
      <c r="K400" s="1">
        <v>0.0</v>
      </c>
      <c r="L400" s="1">
        <v>0.0</v>
      </c>
      <c r="M400" s="1">
        <v>0.0</v>
      </c>
      <c r="N400" s="1">
        <v>52.0</v>
      </c>
      <c r="O400" s="1">
        <v>1.0</v>
      </c>
      <c r="P400" s="1">
        <v>12.0</v>
      </c>
      <c r="T400" s="3"/>
    </row>
    <row r="401" ht="15.75" customHeight="1">
      <c r="A401" s="1">
        <v>7.0</v>
      </c>
      <c r="B401" s="2">
        <v>41900.0</v>
      </c>
      <c r="C401" s="3">
        <f t="shared" si="1"/>
        <v>38</v>
      </c>
      <c r="D401" s="3">
        <v>2014.0</v>
      </c>
      <c r="E401" s="3" t="s">
        <v>39</v>
      </c>
      <c r="F401" s="1" t="s">
        <v>40</v>
      </c>
      <c r="G401" s="1" t="s">
        <v>31</v>
      </c>
      <c r="H401" s="1">
        <v>73.0</v>
      </c>
      <c r="I401" s="1">
        <v>10.0</v>
      </c>
      <c r="J401" s="3">
        <v>63.0</v>
      </c>
      <c r="K401" s="1">
        <v>0.0</v>
      </c>
      <c r="L401" s="1">
        <v>0.0</v>
      </c>
      <c r="M401" s="1">
        <v>0.0</v>
      </c>
      <c r="N401" s="1">
        <v>29.0</v>
      </c>
      <c r="O401" s="1">
        <v>0.0</v>
      </c>
      <c r="P401" s="1">
        <v>34.0</v>
      </c>
      <c r="T401" s="3"/>
    </row>
    <row r="402" ht="15.75" customHeight="1">
      <c r="A402" s="1">
        <v>7.0</v>
      </c>
      <c r="B402" s="2">
        <v>41900.0</v>
      </c>
      <c r="C402" s="3">
        <f t="shared" si="1"/>
        <v>38</v>
      </c>
      <c r="D402" s="3">
        <v>2014.0</v>
      </c>
      <c r="E402" s="3" t="s">
        <v>39</v>
      </c>
      <c r="F402" s="1" t="s">
        <v>41</v>
      </c>
      <c r="G402" s="1" t="s">
        <v>29</v>
      </c>
      <c r="H402" s="1">
        <v>26.0</v>
      </c>
      <c r="I402" s="1">
        <v>9.0</v>
      </c>
      <c r="J402" s="3">
        <v>17.0</v>
      </c>
      <c r="K402" s="1">
        <v>0.0</v>
      </c>
      <c r="L402" s="1">
        <v>0.0</v>
      </c>
      <c r="M402" s="1">
        <v>0.0</v>
      </c>
      <c r="N402" s="1">
        <v>13.0</v>
      </c>
      <c r="O402" s="1">
        <v>0.0</v>
      </c>
      <c r="P402" s="1">
        <v>4.0</v>
      </c>
      <c r="T402" s="3"/>
    </row>
    <row r="403" ht="15.75" customHeight="1">
      <c r="A403" s="1">
        <v>7.0</v>
      </c>
      <c r="B403" s="2">
        <v>41900.0</v>
      </c>
      <c r="C403" s="3">
        <f t="shared" si="1"/>
        <v>38</v>
      </c>
      <c r="D403" s="3">
        <v>2014.0</v>
      </c>
      <c r="E403" s="3" t="s">
        <v>39</v>
      </c>
      <c r="F403" s="1" t="s">
        <v>41</v>
      </c>
      <c r="G403" s="1" t="s">
        <v>31</v>
      </c>
      <c r="H403" s="1">
        <v>55.0</v>
      </c>
      <c r="I403" s="1">
        <v>17.0</v>
      </c>
      <c r="J403" s="3">
        <v>38.0</v>
      </c>
      <c r="K403" s="1">
        <v>0.0</v>
      </c>
      <c r="L403" s="1">
        <v>0.0</v>
      </c>
      <c r="M403" s="1">
        <v>0.0</v>
      </c>
      <c r="N403" s="1">
        <v>26.0</v>
      </c>
      <c r="O403" s="1">
        <v>1.0</v>
      </c>
      <c r="P403" s="1">
        <v>11.0</v>
      </c>
      <c r="T403" s="3"/>
    </row>
    <row r="404" ht="15.75" customHeight="1">
      <c r="A404" s="1">
        <v>7.0</v>
      </c>
      <c r="B404" s="2">
        <v>41900.0</v>
      </c>
      <c r="C404" s="3">
        <f t="shared" si="1"/>
        <v>38</v>
      </c>
      <c r="D404" s="3">
        <v>2014.0</v>
      </c>
      <c r="E404" s="3" t="s">
        <v>39</v>
      </c>
      <c r="F404" s="1" t="s">
        <v>42</v>
      </c>
      <c r="G404" s="1" t="s">
        <v>29</v>
      </c>
      <c r="H404" s="1">
        <v>147.0</v>
      </c>
      <c r="I404" s="1">
        <v>44.0</v>
      </c>
      <c r="J404" s="3">
        <v>103.0</v>
      </c>
      <c r="K404" s="1">
        <v>0.0</v>
      </c>
      <c r="L404" s="1">
        <v>0.0</v>
      </c>
      <c r="M404" s="1">
        <v>0.0</v>
      </c>
      <c r="N404" s="1">
        <v>86.0</v>
      </c>
      <c r="O404" s="1">
        <v>0.0</v>
      </c>
      <c r="P404" s="1">
        <v>17.0</v>
      </c>
      <c r="T404" s="3"/>
    </row>
    <row r="405" ht="15.75" customHeight="1">
      <c r="A405" s="1">
        <v>7.0</v>
      </c>
      <c r="B405" s="2">
        <v>41900.0</v>
      </c>
      <c r="C405" s="3">
        <f t="shared" si="1"/>
        <v>38</v>
      </c>
      <c r="D405" s="3">
        <v>2014.0</v>
      </c>
      <c r="E405" s="3" t="s">
        <v>39</v>
      </c>
      <c r="F405" s="1" t="s">
        <v>42</v>
      </c>
      <c r="G405" s="1" t="s">
        <v>31</v>
      </c>
      <c r="H405" s="1">
        <v>92.0</v>
      </c>
      <c r="I405" s="1">
        <v>7.0</v>
      </c>
      <c r="J405" s="3">
        <v>85.0</v>
      </c>
      <c r="K405" s="1">
        <v>1.0</v>
      </c>
      <c r="L405" s="1">
        <v>0.0</v>
      </c>
      <c r="M405" s="1">
        <v>0.0</v>
      </c>
      <c r="N405" s="1">
        <v>38.0</v>
      </c>
      <c r="O405" s="1">
        <v>1.0</v>
      </c>
      <c r="P405" s="1">
        <v>45.0</v>
      </c>
      <c r="T405" s="3"/>
    </row>
    <row r="406" ht="15.75" customHeight="1">
      <c r="A406" s="1">
        <v>7.0</v>
      </c>
      <c r="B406" s="2">
        <v>41900.0</v>
      </c>
      <c r="C406" s="3">
        <f t="shared" si="1"/>
        <v>38</v>
      </c>
      <c r="D406" s="3">
        <v>2014.0</v>
      </c>
      <c r="E406" s="3" t="s">
        <v>45</v>
      </c>
      <c r="F406" s="1" t="s">
        <v>46</v>
      </c>
      <c r="G406" s="1" t="s">
        <v>29</v>
      </c>
      <c r="H406" s="1">
        <v>90.0</v>
      </c>
      <c r="I406" s="1">
        <v>19.0</v>
      </c>
      <c r="J406" s="3">
        <v>71.0</v>
      </c>
      <c r="K406" s="1">
        <v>0.0</v>
      </c>
      <c r="L406" s="1">
        <v>0.0</v>
      </c>
      <c r="M406" s="1">
        <v>0.0</v>
      </c>
      <c r="N406" s="1">
        <v>54.0</v>
      </c>
      <c r="O406" s="1">
        <v>3.0</v>
      </c>
      <c r="P406" s="1">
        <v>14.0</v>
      </c>
      <c r="T406" s="3"/>
    </row>
    <row r="407" ht="15.75" customHeight="1">
      <c r="A407" s="1">
        <v>7.0</v>
      </c>
      <c r="B407" s="2">
        <v>41900.0</v>
      </c>
      <c r="C407" s="3">
        <f t="shared" si="1"/>
        <v>38</v>
      </c>
      <c r="D407" s="3">
        <v>2014.0</v>
      </c>
      <c r="E407" s="3" t="s">
        <v>45</v>
      </c>
      <c r="F407" s="1" t="s">
        <v>46</v>
      </c>
      <c r="G407" s="1" t="s">
        <v>31</v>
      </c>
      <c r="H407" s="1">
        <v>52.0</v>
      </c>
      <c r="I407" s="1">
        <v>29.0</v>
      </c>
      <c r="J407" s="3">
        <v>23.0</v>
      </c>
      <c r="K407" s="1">
        <v>0.0</v>
      </c>
      <c r="L407" s="1">
        <v>0.0</v>
      </c>
      <c r="M407" s="1">
        <v>0.0</v>
      </c>
      <c r="N407" s="1">
        <v>10.0</v>
      </c>
      <c r="O407" s="1">
        <v>0.0</v>
      </c>
      <c r="P407" s="1">
        <v>13.0</v>
      </c>
      <c r="T407" s="3"/>
    </row>
    <row r="408" ht="15.75" customHeight="1">
      <c r="A408" s="1">
        <v>7.0</v>
      </c>
      <c r="B408" s="2">
        <v>41900.0</v>
      </c>
      <c r="C408" s="3">
        <f t="shared" si="1"/>
        <v>38</v>
      </c>
      <c r="D408" s="3">
        <v>2014.0</v>
      </c>
      <c r="E408" s="3" t="s">
        <v>45</v>
      </c>
      <c r="F408" s="1" t="s">
        <v>48</v>
      </c>
      <c r="G408" s="1" t="s">
        <v>29</v>
      </c>
      <c r="H408" s="1">
        <v>108.0</v>
      </c>
      <c r="I408" s="1">
        <v>38.0</v>
      </c>
      <c r="J408" s="3">
        <v>70.0</v>
      </c>
      <c r="K408" s="1">
        <v>0.0</v>
      </c>
      <c r="L408" s="1">
        <v>0.0</v>
      </c>
      <c r="M408" s="1">
        <v>0.0</v>
      </c>
      <c r="N408" s="1">
        <v>57.0</v>
      </c>
      <c r="O408" s="1">
        <v>0.0</v>
      </c>
      <c r="P408" s="1">
        <v>13.0</v>
      </c>
      <c r="T408" s="3"/>
    </row>
    <row r="409" ht="15.75" customHeight="1">
      <c r="A409" s="1">
        <v>7.0</v>
      </c>
      <c r="B409" s="2">
        <v>41900.0</v>
      </c>
      <c r="C409" s="3">
        <f t="shared" si="1"/>
        <v>38</v>
      </c>
      <c r="D409" s="3">
        <v>2014.0</v>
      </c>
      <c r="E409" s="3" t="s">
        <v>45</v>
      </c>
      <c r="F409" s="1" t="s">
        <v>48</v>
      </c>
      <c r="G409" s="1" t="s">
        <v>31</v>
      </c>
      <c r="H409" s="1">
        <v>0.0</v>
      </c>
      <c r="I409" s="1">
        <v>0.0</v>
      </c>
      <c r="J409" s="3">
        <v>0.0</v>
      </c>
      <c r="K409" s="1">
        <v>0.0</v>
      </c>
      <c r="L409" s="1">
        <v>0.0</v>
      </c>
      <c r="M409" s="1">
        <v>0.0</v>
      </c>
      <c r="N409" s="1">
        <v>0.0</v>
      </c>
      <c r="O409" s="1">
        <v>0.0</v>
      </c>
      <c r="P409" s="1">
        <v>0.0</v>
      </c>
      <c r="T409" s="3"/>
    </row>
    <row r="410" ht="15.75" customHeight="1">
      <c r="J410" s="3"/>
    </row>
    <row r="411" ht="15.75" customHeight="1">
      <c r="J411" s="3"/>
    </row>
    <row r="412" ht="15.75" customHeight="1">
      <c r="J412" s="3"/>
    </row>
    <row r="413" ht="15.75" customHeight="1">
      <c r="J413" s="3"/>
    </row>
    <row r="414" ht="15.75" customHeight="1">
      <c r="J414" s="3"/>
    </row>
    <row r="415" ht="15.75" customHeight="1">
      <c r="J415" s="3"/>
    </row>
    <row r="416" ht="15.75" customHeight="1">
      <c r="J416" s="3"/>
    </row>
    <row r="417" ht="15.75" customHeight="1">
      <c r="J417" s="3"/>
    </row>
    <row r="418" ht="15.75" customHeight="1">
      <c r="J418" s="3"/>
    </row>
    <row r="419" ht="15.75" customHeight="1">
      <c r="J419" s="3"/>
    </row>
    <row r="420" ht="15.75" customHeight="1">
      <c r="J420" s="3"/>
    </row>
    <row r="421" ht="15.75" customHeight="1">
      <c r="J421" s="3"/>
    </row>
    <row r="422" ht="15.75" customHeight="1">
      <c r="J422" s="3"/>
    </row>
    <row r="423" ht="15.75" customHeight="1">
      <c r="J423" s="3"/>
    </row>
    <row r="424" ht="15.75" customHeight="1">
      <c r="J424" s="3"/>
    </row>
    <row r="425" ht="15.75" customHeight="1">
      <c r="J425" s="3"/>
    </row>
    <row r="426" ht="15.75" customHeight="1">
      <c r="J426" s="3"/>
    </row>
    <row r="427" ht="15.75" customHeight="1">
      <c r="J427" s="3"/>
    </row>
    <row r="428" ht="15.75" customHeight="1">
      <c r="J428" s="3"/>
    </row>
    <row r="429" ht="15.75" customHeight="1">
      <c r="J429" s="3"/>
    </row>
    <row r="430" ht="15.75" customHeight="1">
      <c r="J430" s="3"/>
    </row>
    <row r="431" ht="15.75" customHeight="1">
      <c r="J431" s="3"/>
    </row>
    <row r="432" ht="15.75" customHeight="1">
      <c r="J432" s="3"/>
    </row>
    <row r="433" ht="15.75" customHeight="1">
      <c r="J433" s="3"/>
    </row>
    <row r="434" ht="15.75" customHeight="1">
      <c r="J434" s="3"/>
    </row>
    <row r="435" ht="15.75" customHeight="1">
      <c r="J435" s="3"/>
    </row>
    <row r="436" ht="15.75" customHeight="1">
      <c r="J436" s="3"/>
    </row>
    <row r="437" ht="15.75" customHeight="1">
      <c r="J437" s="3"/>
    </row>
    <row r="438" ht="15.75" customHeight="1">
      <c r="J438" s="3"/>
    </row>
    <row r="439" ht="15.75" customHeight="1">
      <c r="J439" s="3"/>
    </row>
    <row r="440" ht="15.75" customHeight="1">
      <c r="J440" s="3"/>
    </row>
    <row r="441" ht="15.75" customHeight="1">
      <c r="J441" s="3"/>
    </row>
    <row r="442" ht="15.75" customHeight="1">
      <c r="J442" s="3"/>
    </row>
    <row r="443" ht="15.75" customHeight="1">
      <c r="J443" s="3"/>
    </row>
    <row r="444" ht="15.75" customHeight="1">
      <c r="J444" s="3"/>
    </row>
    <row r="445" ht="15.75" customHeight="1">
      <c r="J445" s="3"/>
    </row>
    <row r="446" ht="15.75" customHeight="1">
      <c r="J446" s="3"/>
    </row>
    <row r="447" ht="15.75" customHeight="1">
      <c r="J447" s="3"/>
    </row>
    <row r="448" ht="15.75" customHeight="1">
      <c r="J448" s="3"/>
    </row>
    <row r="449" ht="15.75" customHeight="1">
      <c r="J449" s="3"/>
    </row>
    <row r="450" ht="15.75" customHeight="1">
      <c r="J450" s="3"/>
    </row>
    <row r="451" ht="15.75" customHeight="1">
      <c r="J451" s="3"/>
    </row>
    <row r="452" ht="15.75" customHeight="1">
      <c r="J452" s="3"/>
    </row>
    <row r="453" ht="15.75" customHeight="1">
      <c r="J453" s="3"/>
    </row>
    <row r="454" ht="15.75" customHeight="1">
      <c r="J454" s="3"/>
    </row>
    <row r="455" ht="15.75" customHeight="1">
      <c r="J455" s="3"/>
    </row>
    <row r="456" ht="15.75" customHeight="1">
      <c r="J456" s="3"/>
    </row>
    <row r="457" ht="15.75" customHeight="1">
      <c r="J457" s="3"/>
    </row>
    <row r="458" ht="15.75" customHeight="1">
      <c r="J458" s="3"/>
    </row>
    <row r="459" ht="15.75" customHeight="1">
      <c r="J459" s="3"/>
    </row>
    <row r="460" ht="15.75" customHeight="1">
      <c r="J460" s="3"/>
    </row>
    <row r="461" ht="15.75" customHeight="1">
      <c r="J461" s="3"/>
    </row>
    <row r="462" ht="15.75" customHeight="1">
      <c r="J462" s="3"/>
    </row>
    <row r="463" ht="15.75" customHeight="1">
      <c r="J463" s="3"/>
    </row>
    <row r="464" ht="15.75" customHeight="1">
      <c r="J464" s="3"/>
    </row>
    <row r="465" ht="15.75" customHeight="1">
      <c r="J465" s="3"/>
    </row>
    <row r="466" ht="15.75" customHeight="1">
      <c r="J466" s="3"/>
    </row>
    <row r="467" ht="15.75" customHeight="1">
      <c r="J467" s="3"/>
    </row>
    <row r="468" ht="15.75" customHeight="1">
      <c r="J468" s="3"/>
    </row>
    <row r="469" ht="15.75" customHeight="1">
      <c r="J469" s="3"/>
    </row>
    <row r="470" ht="15.75" customHeight="1">
      <c r="J470" s="3"/>
    </row>
    <row r="471" ht="15.75" customHeight="1">
      <c r="J471" s="3"/>
    </row>
    <row r="472" ht="15.75" customHeight="1">
      <c r="J472" s="3"/>
    </row>
    <row r="473" ht="15.75" customHeight="1">
      <c r="J473" s="3"/>
    </row>
    <row r="474" ht="15.75" customHeight="1">
      <c r="J474" s="3"/>
    </row>
    <row r="475" ht="15.75" customHeight="1">
      <c r="J475" s="3"/>
    </row>
    <row r="476" ht="15.75" customHeight="1">
      <c r="J476" s="3"/>
    </row>
    <row r="477" ht="15.75" customHeight="1">
      <c r="J477" s="3"/>
    </row>
    <row r="478" ht="15.75" customHeight="1">
      <c r="J478" s="3"/>
    </row>
    <row r="479" ht="15.75" customHeight="1">
      <c r="J479" s="3"/>
    </row>
    <row r="480" ht="15.75" customHeight="1">
      <c r="J480" s="3"/>
    </row>
    <row r="481" ht="15.75" customHeight="1">
      <c r="J481" s="3"/>
    </row>
    <row r="482" ht="15.75" customHeight="1">
      <c r="J482" s="3"/>
    </row>
    <row r="483" ht="15.75" customHeight="1">
      <c r="J483" s="3"/>
    </row>
    <row r="484" ht="15.75" customHeight="1">
      <c r="J484" s="3"/>
    </row>
    <row r="485" ht="15.75" customHeight="1">
      <c r="J485" s="3"/>
    </row>
    <row r="486" ht="15.75" customHeight="1">
      <c r="J486" s="3"/>
    </row>
    <row r="487" ht="15.75" customHeight="1">
      <c r="J487" s="3"/>
    </row>
    <row r="488" ht="15.75" customHeight="1">
      <c r="J488" s="3"/>
    </row>
    <row r="489" ht="15.75" customHeight="1">
      <c r="J489" s="3"/>
    </row>
    <row r="490" ht="15.75" customHeight="1">
      <c r="J490" s="3"/>
    </row>
    <row r="491" ht="15.75" customHeight="1">
      <c r="J491" s="3"/>
    </row>
    <row r="492" ht="15.75" customHeight="1">
      <c r="J492" s="3"/>
    </row>
    <row r="493" ht="15.75" customHeight="1">
      <c r="J493" s="3"/>
    </row>
    <row r="494" ht="15.75" customHeight="1">
      <c r="J494" s="3"/>
    </row>
    <row r="495" ht="15.75" customHeight="1">
      <c r="J495" s="3"/>
    </row>
    <row r="496" ht="15.75" customHeight="1">
      <c r="J496" s="3"/>
    </row>
    <row r="497" ht="15.75" customHeight="1">
      <c r="J497" s="3"/>
    </row>
    <row r="498" ht="15.75" customHeight="1">
      <c r="J498" s="3"/>
    </row>
    <row r="499" ht="15.75" customHeight="1">
      <c r="J499" s="3"/>
    </row>
    <row r="500" ht="15.75" customHeight="1">
      <c r="J500" s="3"/>
    </row>
    <row r="501" ht="15.75" customHeight="1">
      <c r="J501" s="3"/>
    </row>
    <row r="502" ht="15.75" customHeight="1">
      <c r="J502" s="3"/>
    </row>
    <row r="503" ht="15.75" customHeight="1">
      <c r="J503" s="3"/>
    </row>
    <row r="504" ht="15.75" customHeight="1">
      <c r="J504" s="3"/>
    </row>
    <row r="505" ht="15.75" customHeight="1">
      <c r="J505" s="3"/>
    </row>
    <row r="506" ht="15.75" customHeight="1">
      <c r="J506" s="3"/>
    </row>
    <row r="507" ht="15.75" customHeight="1">
      <c r="J507" s="3"/>
    </row>
    <row r="508" ht="15.75" customHeight="1">
      <c r="J508" s="3"/>
    </row>
    <row r="509" ht="15.75" customHeight="1">
      <c r="J509" s="3"/>
    </row>
    <row r="510" ht="15.75" customHeight="1">
      <c r="J510" s="3"/>
    </row>
    <row r="511" ht="15.75" customHeight="1">
      <c r="J511" s="3"/>
    </row>
    <row r="512" ht="15.75" customHeight="1">
      <c r="J512" s="3"/>
    </row>
    <row r="513" ht="15.75" customHeight="1">
      <c r="J513" s="3"/>
    </row>
    <row r="514" ht="15.75" customHeight="1">
      <c r="J514" s="3"/>
    </row>
    <row r="515" ht="15.75" customHeight="1">
      <c r="J515" s="3"/>
    </row>
    <row r="516" ht="15.75" customHeight="1">
      <c r="J516" s="3"/>
    </row>
    <row r="517" ht="15.75" customHeight="1">
      <c r="J517" s="3"/>
    </row>
    <row r="518" ht="15.75" customHeight="1">
      <c r="J518" s="3"/>
    </row>
    <row r="519" ht="15.75" customHeight="1">
      <c r="J519" s="3"/>
    </row>
    <row r="520" ht="15.75" customHeight="1">
      <c r="J520" s="3"/>
    </row>
    <row r="521" ht="15.75" customHeight="1">
      <c r="J521" s="3"/>
    </row>
    <row r="522" ht="15.75" customHeight="1">
      <c r="J522" s="3"/>
    </row>
    <row r="523" ht="15.75" customHeight="1">
      <c r="J523" s="3"/>
    </row>
    <row r="524" ht="15.75" customHeight="1">
      <c r="J524" s="3"/>
    </row>
    <row r="525" ht="15.75" customHeight="1">
      <c r="J525" s="3"/>
    </row>
    <row r="526" ht="15.75" customHeight="1">
      <c r="J526" s="3"/>
    </row>
    <row r="527" ht="15.75" customHeight="1">
      <c r="J527" s="3"/>
    </row>
    <row r="528" ht="15.75" customHeight="1">
      <c r="J528" s="3"/>
    </row>
    <row r="529" ht="15.75" customHeight="1">
      <c r="J529" s="3"/>
    </row>
    <row r="530" ht="15.75" customHeight="1">
      <c r="J530" s="3"/>
    </row>
    <row r="531" ht="15.75" customHeight="1">
      <c r="J531" s="3"/>
    </row>
    <row r="532" ht="15.75" customHeight="1">
      <c r="J532" s="3"/>
    </row>
    <row r="533" ht="15.75" customHeight="1">
      <c r="J533" s="3"/>
    </row>
    <row r="534" ht="15.75" customHeight="1">
      <c r="J534" s="3"/>
    </row>
    <row r="535" ht="15.75" customHeight="1">
      <c r="J535" s="3"/>
    </row>
    <row r="536" ht="15.75" customHeight="1">
      <c r="J536" s="3"/>
    </row>
    <row r="537" ht="15.75" customHeight="1">
      <c r="J537" s="3"/>
    </row>
    <row r="538" ht="15.75" customHeight="1">
      <c r="J538" s="3"/>
    </row>
    <row r="539" ht="15.75" customHeight="1">
      <c r="J539" s="3"/>
    </row>
    <row r="540" ht="15.75" customHeight="1">
      <c r="J540" s="3"/>
    </row>
    <row r="541" ht="15.75" customHeight="1">
      <c r="J541" s="3"/>
    </row>
    <row r="542" ht="15.75" customHeight="1">
      <c r="J542" s="3"/>
    </row>
    <row r="543" ht="15.75" customHeight="1">
      <c r="J543" s="3"/>
    </row>
    <row r="544" ht="15.75" customHeight="1">
      <c r="J544" s="3"/>
    </row>
    <row r="545" ht="15.75" customHeight="1">
      <c r="J545" s="3"/>
    </row>
    <row r="546" ht="15.75" customHeight="1">
      <c r="J546" s="3"/>
    </row>
    <row r="547" ht="15.75" customHeight="1">
      <c r="J547" s="3"/>
    </row>
    <row r="548" ht="15.75" customHeight="1">
      <c r="J548" s="3"/>
    </row>
    <row r="549" ht="15.75" customHeight="1">
      <c r="J549" s="3"/>
    </row>
    <row r="550" ht="15.75" customHeight="1">
      <c r="J550" s="3"/>
    </row>
    <row r="551" ht="15.75" customHeight="1">
      <c r="J551" s="3"/>
    </row>
    <row r="552" ht="15.75" customHeight="1">
      <c r="J552" s="3"/>
    </row>
    <row r="553" ht="15.75" customHeight="1">
      <c r="J553" s="3"/>
    </row>
    <row r="554" ht="15.75" customHeight="1">
      <c r="J554" s="3"/>
    </row>
    <row r="555" ht="15.75" customHeight="1">
      <c r="J555" s="3"/>
    </row>
    <row r="556" ht="15.75" customHeight="1">
      <c r="J556" s="3"/>
    </row>
    <row r="557" ht="15.75" customHeight="1">
      <c r="J557" s="3"/>
    </row>
    <row r="558" ht="15.75" customHeight="1">
      <c r="J558" s="3"/>
    </row>
    <row r="559" ht="15.75" customHeight="1">
      <c r="J559" s="3"/>
    </row>
    <row r="560" ht="15.75" customHeight="1">
      <c r="J560" s="3"/>
    </row>
    <row r="561" ht="15.75" customHeight="1">
      <c r="J561" s="3"/>
    </row>
    <row r="562" ht="15.75" customHeight="1">
      <c r="J562" s="3"/>
    </row>
    <row r="563" ht="15.75" customHeight="1">
      <c r="J563" s="3"/>
    </row>
    <row r="564" ht="15.75" customHeight="1">
      <c r="J564" s="3"/>
    </row>
    <row r="565" ht="15.75" customHeight="1">
      <c r="J565" s="3"/>
    </row>
    <row r="566" ht="15.75" customHeight="1">
      <c r="J566" s="3"/>
    </row>
    <row r="567" ht="15.75" customHeight="1">
      <c r="J567" s="3"/>
    </row>
    <row r="568" ht="15.75" customHeight="1">
      <c r="J568" s="3"/>
    </row>
    <row r="569" ht="15.75" customHeight="1">
      <c r="J569" s="3"/>
    </row>
    <row r="570" ht="15.75" customHeight="1">
      <c r="J570" s="3"/>
    </row>
    <row r="571" ht="15.75" customHeight="1">
      <c r="J571" s="3"/>
    </row>
    <row r="572" ht="15.75" customHeight="1">
      <c r="J572" s="3"/>
    </row>
    <row r="573" ht="15.75" customHeight="1">
      <c r="J573" s="3"/>
    </row>
    <row r="574" ht="15.75" customHeight="1">
      <c r="J574" s="3"/>
    </row>
    <row r="575" ht="15.75" customHeight="1">
      <c r="J575" s="3"/>
    </row>
    <row r="576" ht="15.75" customHeight="1">
      <c r="J576" s="3"/>
    </row>
    <row r="577" ht="15.75" customHeight="1">
      <c r="J577" s="3"/>
    </row>
    <row r="578" ht="15.75" customHeight="1">
      <c r="J578" s="3"/>
    </row>
    <row r="579" ht="15.75" customHeight="1">
      <c r="J579" s="3"/>
    </row>
    <row r="580" ht="15.75" customHeight="1">
      <c r="J580" s="3"/>
    </row>
    <row r="581" ht="15.75" customHeight="1">
      <c r="J581" s="3"/>
    </row>
    <row r="582" ht="15.75" customHeight="1">
      <c r="J582" s="3"/>
    </row>
    <row r="583" ht="15.75" customHeight="1">
      <c r="J583" s="3"/>
    </row>
    <row r="584" ht="15.75" customHeight="1">
      <c r="J584" s="3"/>
    </row>
    <row r="585" ht="15.75" customHeight="1">
      <c r="J585" s="3"/>
    </row>
    <row r="586" ht="15.75" customHeight="1">
      <c r="J586" s="3"/>
    </row>
    <row r="587" ht="15.75" customHeight="1">
      <c r="J587" s="3"/>
    </row>
    <row r="588" ht="15.75" customHeight="1">
      <c r="J588" s="3"/>
    </row>
    <row r="589" ht="15.75" customHeight="1">
      <c r="J589" s="3"/>
    </row>
    <row r="590" ht="15.75" customHeight="1">
      <c r="J590" s="3"/>
    </row>
    <row r="591" ht="15.75" customHeight="1">
      <c r="J591" s="3"/>
    </row>
    <row r="592" ht="15.75" customHeight="1">
      <c r="J592" s="3"/>
    </row>
    <row r="593" ht="15.75" customHeight="1">
      <c r="J593" s="3"/>
    </row>
    <row r="594" ht="15.75" customHeight="1">
      <c r="J594" s="3"/>
    </row>
    <row r="595" ht="15.75" customHeight="1">
      <c r="J595" s="3"/>
    </row>
    <row r="596" ht="15.75" customHeight="1">
      <c r="J596" s="3"/>
    </row>
    <row r="597" ht="15.75" customHeight="1">
      <c r="J597" s="3"/>
    </row>
    <row r="598" ht="15.75" customHeight="1">
      <c r="J598" s="3"/>
    </row>
    <row r="599" ht="15.75" customHeight="1">
      <c r="J599" s="3"/>
    </row>
    <row r="600" ht="15.75" customHeight="1">
      <c r="J600" s="3"/>
    </row>
    <row r="601" ht="15.75" customHeight="1">
      <c r="J601" s="3"/>
    </row>
    <row r="602" ht="15.75" customHeight="1">
      <c r="J602" s="3"/>
    </row>
    <row r="603" ht="15.75" customHeight="1">
      <c r="J603" s="3"/>
    </row>
    <row r="604" ht="15.75" customHeight="1">
      <c r="J604" s="3"/>
    </row>
    <row r="605" ht="15.75" customHeight="1">
      <c r="J605" s="3"/>
    </row>
    <row r="606" ht="15.75" customHeight="1">
      <c r="J606" s="3"/>
    </row>
    <row r="607" ht="15.75" customHeight="1">
      <c r="J607" s="3"/>
    </row>
    <row r="608" ht="15.75" customHeight="1">
      <c r="J608" s="3"/>
    </row>
    <row r="609" ht="15.75" customHeight="1">
      <c r="J609" s="3"/>
    </row>
    <row r="610" ht="15.75" customHeight="1">
      <c r="J610" s="3"/>
    </row>
    <row r="611" ht="15.75" customHeight="1">
      <c r="J611" s="3"/>
    </row>
    <row r="612" ht="15.75" customHeight="1">
      <c r="J612" s="3"/>
    </row>
    <row r="613" ht="15.75" customHeight="1">
      <c r="J613" s="3"/>
    </row>
    <row r="614" ht="15.75" customHeight="1">
      <c r="J614" s="3"/>
    </row>
    <row r="615" ht="15.75" customHeight="1">
      <c r="J615" s="3"/>
    </row>
    <row r="616" ht="15.75" customHeight="1">
      <c r="J616" s="3"/>
    </row>
    <row r="617" ht="15.75" customHeight="1">
      <c r="J617" s="3"/>
    </row>
    <row r="618" ht="15.75" customHeight="1">
      <c r="J618" s="3"/>
    </row>
    <row r="619" ht="15.75" customHeight="1">
      <c r="J619" s="3"/>
    </row>
    <row r="620" ht="15.75" customHeight="1">
      <c r="J620" s="3"/>
    </row>
    <row r="621" ht="15.75" customHeight="1">
      <c r="J621" s="3"/>
    </row>
    <row r="622" ht="15.75" customHeight="1">
      <c r="J622" s="3"/>
    </row>
    <row r="623" ht="15.75" customHeight="1">
      <c r="J623" s="3"/>
    </row>
    <row r="624" ht="15.75" customHeight="1">
      <c r="J624" s="3"/>
    </row>
    <row r="625" ht="15.75" customHeight="1">
      <c r="J625" s="3"/>
    </row>
    <row r="626" ht="15.75" customHeight="1">
      <c r="J626" s="3"/>
    </row>
    <row r="627" ht="15.75" customHeight="1">
      <c r="J627" s="3"/>
    </row>
    <row r="628" ht="15.75" customHeight="1">
      <c r="J628" s="3"/>
    </row>
    <row r="629" ht="15.75" customHeight="1">
      <c r="J629" s="3"/>
    </row>
    <row r="630" ht="15.75" customHeight="1">
      <c r="J630" s="3"/>
    </row>
    <row r="631" ht="15.75" customHeight="1">
      <c r="J631" s="3"/>
    </row>
    <row r="632" ht="15.75" customHeight="1">
      <c r="J632" s="3"/>
    </row>
    <row r="633" ht="15.75" customHeight="1">
      <c r="J633" s="3"/>
    </row>
    <row r="634" ht="15.75" customHeight="1">
      <c r="J634" s="3"/>
    </row>
    <row r="635" ht="15.75" customHeight="1">
      <c r="J635" s="3"/>
    </row>
    <row r="636" ht="15.75" customHeight="1">
      <c r="J636" s="3"/>
    </row>
    <row r="637" ht="15.75" customHeight="1">
      <c r="J637" s="3"/>
    </row>
    <row r="638" ht="15.75" customHeight="1">
      <c r="J638" s="3"/>
    </row>
    <row r="639" ht="15.75" customHeight="1">
      <c r="J639" s="3"/>
    </row>
    <row r="640" ht="15.75" customHeight="1">
      <c r="J640" s="3"/>
    </row>
    <row r="641" ht="15.75" customHeight="1">
      <c r="J641" s="3"/>
    </row>
    <row r="642" ht="15.75" customHeight="1">
      <c r="J642" s="3"/>
    </row>
    <row r="643" ht="15.75" customHeight="1">
      <c r="J643" s="3"/>
    </row>
    <row r="644" ht="15.75" customHeight="1">
      <c r="J644" s="3"/>
    </row>
    <row r="645" ht="15.75" customHeight="1">
      <c r="J645" s="3"/>
    </row>
    <row r="646" ht="15.75" customHeight="1">
      <c r="J646" s="3"/>
    </row>
    <row r="647" ht="15.75" customHeight="1">
      <c r="J647" s="3"/>
    </row>
    <row r="648" ht="15.75" customHeight="1">
      <c r="J648" s="3"/>
    </row>
    <row r="649" ht="15.75" customHeight="1">
      <c r="J649" s="3"/>
    </row>
    <row r="650" ht="15.75" customHeight="1">
      <c r="J650" s="3"/>
    </row>
    <row r="651" ht="15.75" customHeight="1">
      <c r="J651" s="3"/>
    </row>
    <row r="652" ht="15.75" customHeight="1">
      <c r="J652" s="3"/>
    </row>
    <row r="653" ht="15.75" customHeight="1">
      <c r="J653" s="3"/>
    </row>
    <row r="654" ht="15.75" customHeight="1">
      <c r="J654" s="3"/>
    </row>
    <row r="655" ht="15.75" customHeight="1">
      <c r="J655" s="3"/>
    </row>
    <row r="656" ht="15.75" customHeight="1">
      <c r="J656" s="3"/>
    </row>
    <row r="657" ht="15.75" customHeight="1">
      <c r="J657" s="3"/>
    </row>
    <row r="658" ht="15.75" customHeight="1">
      <c r="J658" s="3"/>
    </row>
    <row r="659" ht="15.75" customHeight="1">
      <c r="J659" s="3"/>
    </row>
    <row r="660" ht="15.75" customHeight="1">
      <c r="J660" s="3"/>
    </row>
    <row r="661" ht="15.75" customHeight="1">
      <c r="J661" s="3"/>
    </row>
    <row r="662" ht="15.75" customHeight="1">
      <c r="J662" s="3"/>
    </row>
    <row r="663" ht="15.75" customHeight="1">
      <c r="J663" s="3"/>
    </row>
    <row r="664" ht="15.75" customHeight="1">
      <c r="J664" s="3"/>
    </row>
    <row r="665" ht="15.75" customHeight="1">
      <c r="J665" s="3"/>
    </row>
    <row r="666" ht="15.75" customHeight="1">
      <c r="J666" s="3"/>
    </row>
    <row r="667" ht="15.75" customHeight="1">
      <c r="J667" s="3"/>
    </row>
    <row r="668" ht="15.75" customHeight="1">
      <c r="J668" s="3"/>
    </row>
    <row r="669" ht="15.75" customHeight="1">
      <c r="J669" s="3"/>
    </row>
    <row r="670" ht="15.75" customHeight="1">
      <c r="J670" s="3"/>
    </row>
    <row r="671" ht="15.75" customHeight="1">
      <c r="J671" s="3"/>
    </row>
    <row r="672" ht="15.75" customHeight="1">
      <c r="J672" s="3"/>
    </row>
    <row r="673" ht="15.75" customHeight="1">
      <c r="J673" s="3"/>
    </row>
    <row r="674" ht="15.75" customHeight="1">
      <c r="J674" s="3"/>
    </row>
    <row r="675" ht="15.75" customHeight="1">
      <c r="J675" s="3"/>
    </row>
    <row r="676" ht="15.75" customHeight="1">
      <c r="J676" s="3"/>
    </row>
    <row r="677" ht="15.75" customHeight="1">
      <c r="J677" s="3"/>
    </row>
    <row r="678" ht="15.75" customHeight="1">
      <c r="J678" s="3"/>
    </row>
    <row r="679" ht="15.75" customHeight="1">
      <c r="J679" s="3"/>
    </row>
    <row r="680" ht="15.75" customHeight="1">
      <c r="J680" s="3"/>
    </row>
    <row r="681" ht="15.75" customHeight="1">
      <c r="J681" s="3"/>
    </row>
    <row r="682" ht="15.75" customHeight="1">
      <c r="J682" s="3"/>
    </row>
    <row r="683" ht="15.75" customHeight="1">
      <c r="J683" s="3"/>
    </row>
    <row r="684" ht="15.75" customHeight="1">
      <c r="J684" s="3"/>
    </row>
    <row r="685" ht="15.75" customHeight="1">
      <c r="J685" s="3"/>
    </row>
    <row r="686" ht="15.75" customHeight="1">
      <c r="J686" s="3"/>
    </row>
    <row r="687" ht="15.75" customHeight="1">
      <c r="J687" s="3"/>
    </row>
    <row r="688" ht="15.75" customHeight="1">
      <c r="J688" s="3"/>
    </row>
    <row r="689" ht="15.75" customHeight="1">
      <c r="J689" s="3"/>
    </row>
    <row r="690" ht="15.75" customHeight="1">
      <c r="J690" s="3"/>
    </row>
    <row r="691" ht="15.75" customHeight="1">
      <c r="J691" s="3"/>
    </row>
    <row r="692" ht="15.75" customHeight="1">
      <c r="J692" s="3"/>
    </row>
    <row r="693" ht="15.75" customHeight="1">
      <c r="J693" s="3"/>
    </row>
    <row r="694" ht="15.75" customHeight="1">
      <c r="J694" s="3"/>
    </row>
    <row r="695" ht="15.75" customHeight="1">
      <c r="J695" s="3"/>
    </row>
    <row r="696" ht="15.75" customHeight="1">
      <c r="J696" s="3"/>
    </row>
    <row r="697" ht="15.75" customHeight="1">
      <c r="J697" s="3"/>
    </row>
    <row r="698" ht="15.75" customHeight="1">
      <c r="J698" s="3"/>
    </row>
    <row r="699" ht="15.75" customHeight="1">
      <c r="J699" s="3"/>
    </row>
    <row r="700" ht="15.75" customHeight="1">
      <c r="J700" s="3"/>
    </row>
    <row r="701" ht="15.75" customHeight="1">
      <c r="J701" s="3"/>
    </row>
    <row r="702" ht="15.75" customHeight="1">
      <c r="J702" s="3"/>
    </row>
    <row r="703" ht="15.75" customHeight="1">
      <c r="J703" s="3"/>
    </row>
    <row r="704" ht="15.75" customHeight="1">
      <c r="J704" s="3"/>
    </row>
    <row r="705" ht="15.75" customHeight="1">
      <c r="J705" s="3"/>
    </row>
    <row r="706" ht="15.75" customHeight="1">
      <c r="J706" s="3"/>
    </row>
    <row r="707" ht="15.75" customHeight="1">
      <c r="J707" s="3"/>
    </row>
    <row r="708" ht="15.75" customHeight="1">
      <c r="J708" s="3"/>
    </row>
    <row r="709" ht="15.75" customHeight="1">
      <c r="J709" s="3"/>
    </row>
    <row r="710" ht="15.75" customHeight="1">
      <c r="J710" s="3"/>
    </row>
    <row r="711" ht="15.75" customHeight="1">
      <c r="J711" s="3"/>
    </row>
    <row r="712" ht="15.75" customHeight="1">
      <c r="J712" s="3"/>
    </row>
    <row r="713" ht="15.75" customHeight="1">
      <c r="J713" s="3"/>
    </row>
    <row r="714" ht="15.75" customHeight="1">
      <c r="J714" s="3"/>
    </row>
    <row r="715" ht="15.75" customHeight="1">
      <c r="J715" s="3"/>
    </row>
    <row r="716" ht="15.75" customHeight="1">
      <c r="J716" s="3"/>
    </row>
    <row r="717" ht="15.75" customHeight="1">
      <c r="J717" s="3"/>
    </row>
    <row r="718" ht="15.75" customHeight="1">
      <c r="J718" s="3"/>
    </row>
    <row r="719" ht="15.75" customHeight="1">
      <c r="J719" s="3"/>
    </row>
    <row r="720" ht="15.75" customHeight="1">
      <c r="J720" s="3"/>
    </row>
    <row r="721" ht="15.75" customHeight="1">
      <c r="J721" s="3"/>
    </row>
    <row r="722" ht="15.75" customHeight="1">
      <c r="J722" s="3"/>
    </row>
    <row r="723" ht="15.75" customHeight="1">
      <c r="J723" s="3"/>
    </row>
    <row r="724" ht="15.75" customHeight="1">
      <c r="J724" s="3"/>
    </row>
    <row r="725" ht="15.75" customHeight="1">
      <c r="J725" s="3"/>
    </row>
    <row r="726" ht="15.75" customHeight="1">
      <c r="J726" s="3"/>
    </row>
    <row r="727" ht="15.75" customHeight="1">
      <c r="J727" s="3"/>
    </row>
    <row r="728" ht="15.75" customHeight="1">
      <c r="J728" s="3"/>
    </row>
    <row r="729" ht="15.75" customHeight="1">
      <c r="J729" s="3"/>
    </row>
    <row r="730" ht="15.75" customHeight="1">
      <c r="J730" s="3"/>
    </row>
    <row r="731" ht="15.75" customHeight="1">
      <c r="J731" s="3"/>
    </row>
    <row r="732" ht="15.75" customHeight="1">
      <c r="J732" s="3"/>
    </row>
    <row r="733" ht="15.75" customHeight="1">
      <c r="J733" s="3"/>
    </row>
    <row r="734" ht="15.75" customHeight="1">
      <c r="J734" s="3"/>
    </row>
    <row r="735" ht="15.75" customHeight="1">
      <c r="J735" s="3"/>
    </row>
    <row r="736" ht="15.75" customHeight="1">
      <c r="J736" s="3"/>
    </row>
    <row r="737" ht="15.75" customHeight="1">
      <c r="J737" s="3"/>
    </row>
    <row r="738" ht="15.75" customHeight="1">
      <c r="J738" s="3"/>
    </row>
    <row r="739" ht="15.75" customHeight="1">
      <c r="J739" s="3"/>
    </row>
    <row r="740" ht="15.75" customHeight="1">
      <c r="J740" s="3"/>
    </row>
    <row r="741" ht="15.75" customHeight="1">
      <c r="J741" s="3"/>
    </row>
    <row r="742" ht="15.75" customHeight="1">
      <c r="J742" s="3"/>
    </row>
    <row r="743" ht="15.75" customHeight="1">
      <c r="J743" s="3"/>
    </row>
    <row r="744" ht="15.75" customHeight="1">
      <c r="J744" s="3"/>
    </row>
    <row r="745" ht="15.75" customHeight="1">
      <c r="J745" s="3"/>
    </row>
    <row r="746" ht="15.75" customHeight="1">
      <c r="J746" s="3"/>
    </row>
    <row r="747" ht="15.75" customHeight="1">
      <c r="J747" s="3"/>
    </row>
    <row r="748" ht="15.75" customHeight="1">
      <c r="J748" s="3"/>
    </row>
    <row r="749" ht="15.75" customHeight="1">
      <c r="J749" s="3"/>
    </row>
    <row r="750" ht="15.75" customHeight="1">
      <c r="J750" s="3"/>
    </row>
    <row r="751" ht="15.75" customHeight="1">
      <c r="J751" s="3"/>
    </row>
    <row r="752" ht="15.75" customHeight="1">
      <c r="J752" s="3"/>
    </row>
    <row r="753" ht="15.75" customHeight="1">
      <c r="J753" s="3"/>
    </row>
    <row r="754" ht="15.75" customHeight="1">
      <c r="J754" s="3"/>
    </row>
    <row r="755" ht="15.75" customHeight="1">
      <c r="J755" s="3"/>
    </row>
    <row r="756" ht="15.75" customHeight="1">
      <c r="J756" s="3"/>
    </row>
    <row r="757" ht="15.75" customHeight="1">
      <c r="J757" s="3"/>
    </row>
    <row r="758" ht="15.75" customHeight="1">
      <c r="J758" s="3"/>
    </row>
    <row r="759" ht="15.75" customHeight="1">
      <c r="J759" s="3"/>
    </row>
    <row r="760" ht="15.75" customHeight="1">
      <c r="J760" s="3"/>
    </row>
    <row r="761" ht="15.75" customHeight="1">
      <c r="J761" s="3"/>
    </row>
    <row r="762" ht="15.75" customHeight="1">
      <c r="J762" s="3"/>
    </row>
    <row r="763" ht="15.75" customHeight="1">
      <c r="J763" s="3"/>
    </row>
    <row r="764" ht="15.75" customHeight="1">
      <c r="J764" s="3"/>
    </row>
    <row r="765" ht="15.75" customHeight="1">
      <c r="J765" s="3"/>
    </row>
    <row r="766" ht="15.75" customHeight="1">
      <c r="J766" s="3"/>
    </row>
    <row r="767" ht="15.75" customHeight="1">
      <c r="J767" s="3"/>
    </row>
    <row r="768" ht="15.75" customHeight="1">
      <c r="J768" s="3"/>
    </row>
    <row r="769" ht="15.75" customHeight="1">
      <c r="J769" s="3"/>
    </row>
    <row r="770" ht="15.75" customHeight="1">
      <c r="J770" s="3"/>
    </row>
    <row r="771" ht="15.75" customHeight="1">
      <c r="J771" s="3"/>
    </row>
    <row r="772" ht="15.75" customHeight="1">
      <c r="J772" s="3"/>
    </row>
    <row r="773" ht="15.75" customHeight="1">
      <c r="J773" s="3"/>
    </row>
    <row r="774" ht="15.75" customHeight="1">
      <c r="J774" s="3"/>
    </row>
    <row r="775" ht="15.75" customHeight="1">
      <c r="J775" s="3"/>
    </row>
    <row r="776" ht="15.75" customHeight="1">
      <c r="J776" s="3"/>
    </row>
    <row r="777" ht="15.75" customHeight="1">
      <c r="J777" s="3"/>
    </row>
    <row r="778" ht="15.75" customHeight="1">
      <c r="J778" s="3"/>
    </row>
    <row r="779" ht="15.75" customHeight="1">
      <c r="J779" s="3"/>
    </row>
    <row r="780" ht="15.75" customHeight="1">
      <c r="J780" s="3"/>
    </row>
    <row r="781" ht="15.75" customHeight="1">
      <c r="J781" s="3"/>
    </row>
    <row r="782" ht="15.75" customHeight="1">
      <c r="J782" s="3"/>
    </row>
    <row r="783" ht="15.75" customHeight="1">
      <c r="J783" s="3"/>
    </row>
    <row r="784" ht="15.75" customHeight="1">
      <c r="J784" s="3"/>
    </row>
    <row r="785" ht="15.75" customHeight="1">
      <c r="J785" s="3"/>
    </row>
    <row r="786" ht="15.75" customHeight="1">
      <c r="J786" s="3"/>
    </row>
    <row r="787" ht="15.75" customHeight="1">
      <c r="J787" s="3"/>
    </row>
    <row r="788" ht="15.75" customHeight="1">
      <c r="J788" s="3"/>
    </row>
    <row r="789" ht="15.75" customHeight="1">
      <c r="J789" s="3"/>
    </row>
    <row r="790" ht="15.75" customHeight="1">
      <c r="J790" s="3"/>
    </row>
    <row r="791" ht="15.75" customHeight="1">
      <c r="J791" s="3"/>
    </row>
    <row r="792" ht="15.75" customHeight="1">
      <c r="J792" s="3"/>
    </row>
    <row r="793" ht="15.75" customHeight="1">
      <c r="J793" s="3"/>
    </row>
    <row r="794" ht="15.75" customHeight="1">
      <c r="J794" s="3"/>
    </row>
    <row r="795" ht="15.75" customHeight="1">
      <c r="J795" s="3"/>
    </row>
    <row r="796" ht="15.75" customHeight="1">
      <c r="J796" s="3"/>
    </row>
    <row r="797" ht="15.75" customHeight="1">
      <c r="J797" s="3"/>
    </row>
    <row r="798" ht="15.75" customHeight="1">
      <c r="J798" s="3"/>
    </row>
    <row r="799" ht="15.75" customHeight="1">
      <c r="J799" s="3"/>
    </row>
    <row r="800" ht="15.75" customHeight="1">
      <c r="J800" s="3"/>
    </row>
    <row r="801" ht="15.75" customHeight="1">
      <c r="J801" s="3"/>
    </row>
    <row r="802" ht="15.75" customHeight="1">
      <c r="J802" s="3"/>
    </row>
    <row r="803" ht="15.75" customHeight="1">
      <c r="J803" s="3"/>
    </row>
    <row r="804" ht="15.75" customHeight="1">
      <c r="J804" s="3"/>
    </row>
    <row r="805" ht="15.75" customHeight="1">
      <c r="J805" s="3"/>
    </row>
    <row r="806" ht="15.75" customHeight="1">
      <c r="J806" s="3"/>
    </row>
    <row r="807" ht="15.75" customHeight="1">
      <c r="J807" s="3"/>
    </row>
    <row r="808" ht="15.75" customHeight="1">
      <c r="J808" s="3"/>
    </row>
    <row r="809" ht="15.75" customHeight="1">
      <c r="J809" s="3"/>
    </row>
    <row r="810" ht="15.75" customHeight="1">
      <c r="J810" s="3"/>
    </row>
    <row r="811" ht="15.75" customHeight="1">
      <c r="J811" s="3"/>
    </row>
    <row r="812" ht="15.75" customHeight="1">
      <c r="J812" s="3"/>
    </row>
    <row r="813" ht="15.75" customHeight="1">
      <c r="J813" s="3"/>
    </row>
    <row r="814" ht="15.75" customHeight="1">
      <c r="J814" s="3"/>
    </row>
    <row r="815" ht="15.75" customHeight="1">
      <c r="J815" s="3"/>
    </row>
    <row r="816" ht="15.75" customHeight="1">
      <c r="J816" s="3"/>
    </row>
    <row r="817" ht="15.75" customHeight="1">
      <c r="J817" s="3"/>
    </row>
    <row r="818" ht="15.75" customHeight="1">
      <c r="J818" s="3"/>
    </row>
    <row r="819" ht="15.75" customHeight="1">
      <c r="J819" s="3"/>
    </row>
    <row r="820" ht="15.75" customHeight="1">
      <c r="J820" s="3"/>
    </row>
    <row r="821" ht="15.75" customHeight="1">
      <c r="J821" s="3"/>
    </row>
    <row r="822" ht="15.75" customHeight="1">
      <c r="J822" s="3"/>
    </row>
    <row r="823" ht="15.75" customHeight="1">
      <c r="J823" s="3"/>
    </row>
    <row r="824" ht="15.75" customHeight="1">
      <c r="J824" s="3"/>
    </row>
    <row r="825" ht="15.75" customHeight="1">
      <c r="J825" s="3"/>
    </row>
    <row r="826" ht="15.75" customHeight="1">
      <c r="J826" s="3"/>
    </row>
    <row r="827" ht="15.75" customHeight="1">
      <c r="J827" s="3"/>
    </row>
    <row r="828" ht="15.75" customHeight="1">
      <c r="J828" s="3"/>
    </row>
    <row r="829" ht="15.75" customHeight="1">
      <c r="J829" s="3"/>
    </row>
    <row r="830" ht="15.75" customHeight="1">
      <c r="J830" s="3"/>
    </row>
    <row r="831" ht="15.75" customHeight="1">
      <c r="J831" s="3"/>
    </row>
    <row r="832" ht="15.75" customHeight="1">
      <c r="J832" s="3"/>
    </row>
    <row r="833" ht="15.75" customHeight="1">
      <c r="J833" s="3"/>
    </row>
    <row r="834" ht="15.75" customHeight="1">
      <c r="J834" s="3"/>
    </row>
    <row r="835" ht="15.75" customHeight="1">
      <c r="J835" s="3"/>
    </row>
    <row r="836" ht="15.75" customHeight="1">
      <c r="J836" s="3"/>
    </row>
    <row r="837" ht="15.75" customHeight="1">
      <c r="J837" s="3"/>
    </row>
    <row r="838" ht="15.75" customHeight="1">
      <c r="J838" s="3"/>
    </row>
    <row r="839" ht="15.75" customHeight="1">
      <c r="J839" s="3"/>
    </row>
    <row r="840" ht="15.75" customHeight="1">
      <c r="J840" s="3"/>
    </row>
    <row r="841" ht="15.75" customHeight="1">
      <c r="J841" s="3"/>
    </row>
    <row r="842" ht="15.75" customHeight="1">
      <c r="J842" s="3"/>
    </row>
    <row r="843" ht="15.75" customHeight="1">
      <c r="J843" s="3"/>
    </row>
    <row r="844" ht="15.75" customHeight="1">
      <c r="J844" s="3"/>
    </row>
    <row r="845" ht="15.75" customHeight="1">
      <c r="J845" s="3"/>
    </row>
    <row r="846" ht="15.75" customHeight="1">
      <c r="J846" s="3"/>
    </row>
    <row r="847" ht="15.75" customHeight="1">
      <c r="J847" s="3"/>
    </row>
    <row r="848" ht="15.75" customHeight="1">
      <c r="J848" s="3"/>
    </row>
    <row r="849" ht="15.75" customHeight="1">
      <c r="J849" s="3"/>
    </row>
    <row r="850" ht="15.75" customHeight="1">
      <c r="J850" s="3"/>
    </row>
    <row r="851" ht="15.75" customHeight="1">
      <c r="J851" s="3"/>
    </row>
    <row r="852" ht="15.75" customHeight="1">
      <c r="J852" s="3"/>
    </row>
    <row r="853" ht="15.75" customHeight="1">
      <c r="J853" s="3"/>
    </row>
    <row r="854" ht="15.75" customHeight="1">
      <c r="J854" s="3"/>
    </row>
    <row r="855" ht="15.75" customHeight="1">
      <c r="J855" s="3"/>
    </row>
    <row r="856" ht="15.75" customHeight="1">
      <c r="J856" s="3"/>
    </row>
    <row r="857" ht="15.75" customHeight="1">
      <c r="J857" s="3"/>
    </row>
    <row r="858" ht="15.75" customHeight="1">
      <c r="J858" s="3"/>
    </row>
    <row r="859" ht="15.75" customHeight="1">
      <c r="J859" s="3"/>
    </row>
    <row r="860" ht="15.75" customHeight="1">
      <c r="J860" s="3"/>
    </row>
    <row r="861" ht="15.75" customHeight="1">
      <c r="J861" s="3"/>
    </row>
    <row r="862" ht="15.75" customHeight="1">
      <c r="J862" s="3"/>
    </row>
    <row r="863" ht="15.75" customHeight="1">
      <c r="J863" s="3"/>
    </row>
    <row r="864" ht="15.75" customHeight="1">
      <c r="J864" s="3"/>
    </row>
    <row r="865" ht="15.75" customHeight="1">
      <c r="J865" s="3"/>
    </row>
    <row r="866" ht="15.75" customHeight="1">
      <c r="J866" s="3"/>
    </row>
    <row r="867" ht="15.75" customHeight="1">
      <c r="J867" s="3"/>
    </row>
    <row r="868" ht="15.75" customHeight="1">
      <c r="J868" s="3"/>
    </row>
    <row r="869" ht="15.75" customHeight="1">
      <c r="J869" s="3"/>
    </row>
    <row r="870" ht="15.75" customHeight="1">
      <c r="J870" s="3"/>
    </row>
    <row r="871" ht="15.75" customHeight="1">
      <c r="J871" s="3"/>
    </row>
    <row r="872" ht="15.75" customHeight="1">
      <c r="J872" s="3"/>
    </row>
    <row r="873" ht="15.75" customHeight="1">
      <c r="J873" s="3"/>
    </row>
    <row r="874" ht="15.75" customHeight="1">
      <c r="J874" s="3"/>
    </row>
    <row r="875" ht="15.75" customHeight="1">
      <c r="J875" s="3"/>
    </row>
    <row r="876" ht="15.75" customHeight="1">
      <c r="J876" s="3"/>
    </row>
    <row r="877" ht="15.75" customHeight="1">
      <c r="J877" s="3"/>
    </row>
    <row r="878" ht="15.75" customHeight="1">
      <c r="J878" s="3"/>
    </row>
    <row r="879" ht="15.75" customHeight="1">
      <c r="J879" s="3"/>
    </row>
    <row r="880" ht="15.75" customHeight="1">
      <c r="J880" s="3"/>
    </row>
    <row r="881" ht="15.75" customHeight="1">
      <c r="J881" s="3"/>
    </row>
    <row r="882" ht="15.75" customHeight="1">
      <c r="J882" s="3"/>
    </row>
    <row r="883" ht="15.75" customHeight="1">
      <c r="J883" s="3"/>
    </row>
    <row r="884" ht="15.75" customHeight="1">
      <c r="J884" s="3"/>
    </row>
    <row r="885" ht="15.75" customHeight="1">
      <c r="J885" s="3"/>
    </row>
    <row r="886" ht="15.75" customHeight="1">
      <c r="J886" s="3"/>
    </row>
    <row r="887" ht="15.75" customHeight="1">
      <c r="J887" s="3"/>
    </row>
    <row r="888" ht="15.75" customHeight="1">
      <c r="J888" s="3"/>
    </row>
    <row r="889" ht="15.75" customHeight="1">
      <c r="J889" s="3"/>
    </row>
    <row r="890" ht="15.75" customHeight="1">
      <c r="J890" s="3"/>
    </row>
    <row r="891" ht="15.75" customHeight="1">
      <c r="J891" s="3"/>
    </row>
    <row r="892" ht="15.75" customHeight="1">
      <c r="J892" s="3"/>
    </row>
    <row r="893" ht="15.75" customHeight="1">
      <c r="J893" s="3"/>
    </row>
    <row r="894" ht="15.75" customHeight="1">
      <c r="J894" s="3"/>
    </row>
    <row r="895" ht="15.75" customHeight="1">
      <c r="J895" s="3"/>
    </row>
    <row r="896" ht="15.75" customHeight="1">
      <c r="J896" s="3"/>
    </row>
    <row r="897" ht="15.75" customHeight="1">
      <c r="J897" s="3"/>
    </row>
    <row r="898" ht="15.75" customHeight="1">
      <c r="J898" s="3"/>
    </row>
    <row r="899" ht="15.75" customHeight="1">
      <c r="J899" s="3"/>
    </row>
    <row r="900" ht="15.75" customHeight="1">
      <c r="J900" s="3"/>
    </row>
    <row r="901" ht="15.75" customHeight="1">
      <c r="J901" s="3"/>
    </row>
    <row r="902" ht="15.75" customHeight="1">
      <c r="J902" s="3"/>
    </row>
    <row r="903" ht="15.75" customHeight="1">
      <c r="J903" s="3"/>
    </row>
    <row r="904" ht="15.75" customHeight="1">
      <c r="J904" s="3"/>
    </row>
    <row r="905" ht="15.75" customHeight="1">
      <c r="J905" s="3"/>
    </row>
    <row r="906" ht="15.75" customHeight="1">
      <c r="J906" s="3"/>
    </row>
    <row r="907" ht="15.75" customHeight="1">
      <c r="J907" s="3"/>
    </row>
    <row r="908" ht="15.75" customHeight="1">
      <c r="J908" s="3"/>
    </row>
    <row r="909" ht="15.75" customHeight="1">
      <c r="J909" s="3"/>
    </row>
    <row r="910" ht="15.75" customHeight="1">
      <c r="J910" s="3"/>
    </row>
    <row r="911" ht="15.75" customHeight="1">
      <c r="J911" s="3"/>
    </row>
    <row r="912" ht="15.75" customHeight="1">
      <c r="J912" s="3"/>
    </row>
    <row r="913" ht="15.75" customHeight="1">
      <c r="J913" s="3"/>
    </row>
    <row r="914" ht="15.75" customHeight="1">
      <c r="J914" s="3"/>
    </row>
    <row r="915" ht="15.75" customHeight="1">
      <c r="J915" s="3"/>
    </row>
    <row r="916" ht="15.75" customHeight="1">
      <c r="J916" s="3"/>
    </row>
    <row r="917" ht="15.75" customHeight="1">
      <c r="J917" s="3"/>
    </row>
    <row r="918" ht="15.75" customHeight="1">
      <c r="J918" s="3"/>
    </row>
    <row r="919" ht="15.75" customHeight="1">
      <c r="J919" s="3"/>
    </row>
    <row r="920" ht="15.75" customHeight="1">
      <c r="J920" s="3"/>
    </row>
    <row r="921" ht="15.75" customHeight="1">
      <c r="J921" s="3"/>
    </row>
    <row r="922" ht="15.75" customHeight="1">
      <c r="J922" s="3"/>
    </row>
    <row r="923" ht="15.75" customHeight="1">
      <c r="J923" s="3"/>
    </row>
    <row r="924" ht="15.75" customHeight="1">
      <c r="J924" s="3"/>
    </row>
    <row r="925" ht="15.75" customHeight="1">
      <c r="J925" s="3"/>
    </row>
    <row r="926" ht="15.75" customHeight="1">
      <c r="J926" s="3"/>
    </row>
    <row r="927" ht="15.75" customHeight="1">
      <c r="J927" s="3"/>
    </row>
    <row r="928" ht="15.75" customHeight="1">
      <c r="J928" s="3"/>
    </row>
    <row r="929" ht="15.75" customHeight="1">
      <c r="J929" s="3"/>
    </row>
    <row r="930" ht="15.75" customHeight="1">
      <c r="J930" s="3"/>
    </row>
    <row r="931" ht="15.75" customHeight="1">
      <c r="J931" s="3"/>
    </row>
    <row r="932" ht="15.75" customHeight="1">
      <c r="J932" s="3"/>
    </row>
    <row r="933" ht="15.75" customHeight="1">
      <c r="J933" s="3"/>
    </row>
    <row r="934" ht="15.75" customHeight="1">
      <c r="J934" s="3"/>
    </row>
    <row r="935" ht="15.75" customHeight="1">
      <c r="J935" s="3"/>
    </row>
    <row r="936" ht="15.75" customHeight="1">
      <c r="J936" s="3"/>
    </row>
    <row r="937" ht="15.75" customHeight="1">
      <c r="J937" s="3"/>
    </row>
    <row r="938" ht="15.75" customHeight="1">
      <c r="J938" s="3"/>
    </row>
    <row r="939" ht="15.75" customHeight="1">
      <c r="J939" s="3"/>
    </row>
    <row r="940" ht="15.75" customHeight="1">
      <c r="J940" s="3"/>
    </row>
    <row r="941" ht="15.75" customHeight="1">
      <c r="J941" s="3"/>
    </row>
    <row r="942" ht="15.75" customHeight="1">
      <c r="J942" s="3"/>
    </row>
    <row r="943" ht="15.75" customHeight="1">
      <c r="J943" s="3"/>
    </row>
    <row r="944" ht="15.75" customHeight="1">
      <c r="J944" s="3"/>
    </row>
    <row r="945" ht="15.75" customHeight="1">
      <c r="J945" s="3"/>
    </row>
    <row r="946" ht="15.75" customHeight="1">
      <c r="J946" s="3"/>
    </row>
    <row r="947" ht="15.75" customHeight="1">
      <c r="J947" s="3"/>
    </row>
    <row r="948" ht="15.75" customHeight="1">
      <c r="J948" s="3"/>
    </row>
    <row r="949" ht="15.75" customHeight="1">
      <c r="J949" s="3"/>
    </row>
    <row r="950" ht="15.75" customHeight="1">
      <c r="J950" s="3"/>
    </row>
    <row r="951" ht="15.75" customHeight="1">
      <c r="J951" s="3"/>
    </row>
    <row r="952" ht="15.75" customHeight="1">
      <c r="J952" s="3"/>
    </row>
    <row r="953" ht="15.75" customHeight="1">
      <c r="J953" s="3"/>
    </row>
    <row r="954" ht="15.75" customHeight="1">
      <c r="J954" s="3"/>
    </row>
    <row r="955" ht="15.75" customHeight="1">
      <c r="J955" s="3"/>
    </row>
    <row r="956" ht="15.75" customHeight="1">
      <c r="J956" s="3"/>
    </row>
    <row r="957" ht="15.75" customHeight="1">
      <c r="J957" s="3"/>
    </row>
    <row r="958" ht="15.75" customHeight="1">
      <c r="J958" s="3"/>
    </row>
    <row r="959" ht="15.75" customHeight="1">
      <c r="J959" s="3"/>
    </row>
    <row r="960" ht="15.75" customHeight="1">
      <c r="J960" s="3"/>
    </row>
    <row r="961" ht="15.75" customHeight="1">
      <c r="J961" s="3"/>
    </row>
    <row r="962" ht="15.75" customHeight="1">
      <c r="J962" s="3"/>
    </row>
    <row r="963" ht="15.75" customHeight="1">
      <c r="J963" s="3"/>
    </row>
    <row r="964" ht="15.75" customHeight="1">
      <c r="J964" s="3"/>
    </row>
    <row r="965" ht="15.75" customHeight="1">
      <c r="J965" s="3"/>
    </row>
    <row r="966" ht="15.75" customHeight="1">
      <c r="J966" s="3"/>
    </row>
    <row r="967" ht="15.75" customHeight="1">
      <c r="J967" s="3"/>
    </row>
    <row r="968" ht="15.75" customHeight="1">
      <c r="J968" s="3"/>
    </row>
    <row r="969" ht="15.75" customHeight="1">
      <c r="J969" s="3"/>
    </row>
    <row r="970" ht="15.75" customHeight="1">
      <c r="J970" s="3"/>
    </row>
    <row r="971" ht="15.75" customHeight="1">
      <c r="J971" s="3"/>
    </row>
    <row r="972" ht="15.75" customHeight="1">
      <c r="J972" s="3"/>
    </row>
    <row r="973" ht="15.75" customHeight="1">
      <c r="J973" s="3"/>
    </row>
    <row r="974" ht="15.75" customHeight="1">
      <c r="J974" s="3"/>
    </row>
    <row r="975" ht="15.75" customHeight="1">
      <c r="J975" s="3"/>
    </row>
    <row r="976" ht="15.75" customHeight="1">
      <c r="J976" s="3"/>
    </row>
    <row r="977" ht="15.75" customHeight="1">
      <c r="J977" s="3"/>
    </row>
    <row r="978" ht="15.75" customHeight="1">
      <c r="J978" s="3"/>
    </row>
    <row r="979" ht="15.75" customHeight="1">
      <c r="J979" s="3"/>
    </row>
    <row r="980" ht="15.75" customHeight="1">
      <c r="J980" s="3"/>
    </row>
    <row r="981" ht="15.75" customHeight="1">
      <c r="J981" s="3"/>
    </row>
    <row r="982" ht="15.75" customHeight="1">
      <c r="J982" s="3"/>
    </row>
    <row r="983" ht="15.75" customHeight="1">
      <c r="J983" s="3"/>
    </row>
    <row r="984" ht="15.75" customHeight="1">
      <c r="J984" s="3"/>
    </row>
    <row r="985" ht="15.75" customHeight="1">
      <c r="J985" s="3"/>
    </row>
    <row r="986" ht="15.75" customHeight="1">
      <c r="J986" s="3"/>
    </row>
    <row r="987" ht="15.75" customHeight="1">
      <c r="J987" s="3"/>
    </row>
    <row r="988" ht="15.75" customHeight="1">
      <c r="J988" s="3"/>
    </row>
    <row r="989" ht="15.75" customHeight="1">
      <c r="J989" s="3"/>
    </row>
    <row r="990" ht="15.75" customHeight="1">
      <c r="J990" s="3"/>
    </row>
    <row r="991" ht="15.75" customHeight="1">
      <c r="J991" s="3"/>
    </row>
    <row r="992" ht="15.75" customHeight="1">
      <c r="J992" s="3"/>
    </row>
    <row r="993" ht="15.75" customHeight="1">
      <c r="J993" s="3"/>
    </row>
    <row r="994" ht="15.75" customHeight="1">
      <c r="J994" s="3"/>
    </row>
    <row r="995" ht="15.75" customHeight="1">
      <c r="J995" s="3"/>
    </row>
    <row r="996" ht="15.75" customHeight="1">
      <c r="J996" s="3"/>
    </row>
    <row r="997" ht="15.75" customHeight="1">
      <c r="J997" s="3"/>
    </row>
    <row r="998" ht="15.75" customHeight="1">
      <c r="J998" s="3"/>
    </row>
    <row r="999" ht="15.75" customHeight="1">
      <c r="J999" s="3"/>
    </row>
    <row r="1000" ht="15.75" customHeight="1">
      <c r="J1000" s="3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29"/>
    <col customWidth="1" min="2" max="2" width="11.71"/>
    <col customWidth="1" min="3" max="16" width="8.29"/>
    <col customWidth="1" min="17" max="17" width="12.43"/>
    <col customWidth="1" min="18" max="18" width="11.29"/>
    <col customWidth="1" min="19" max="26" width="8.29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18</v>
      </c>
      <c r="M1" s="1" t="s">
        <v>63</v>
      </c>
      <c r="N1" s="1" t="s">
        <v>16</v>
      </c>
      <c r="O1" s="1" t="s">
        <v>17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</row>
    <row r="2" ht="15.75" customHeight="1">
      <c r="A2" s="1">
        <v>4.0</v>
      </c>
      <c r="B2" s="6">
        <v>42212.0</v>
      </c>
      <c r="C2" s="7">
        <f t="shared" ref="C2:C339" si="1">WEEKNUM(B2)</f>
        <v>31</v>
      </c>
      <c r="D2" s="7">
        <v>2015.0</v>
      </c>
      <c r="E2" s="1" t="s">
        <v>39</v>
      </c>
      <c r="F2" s="8" t="s">
        <v>42</v>
      </c>
      <c r="G2" s="8" t="s">
        <v>31</v>
      </c>
      <c r="H2" s="8">
        <v>52.0</v>
      </c>
      <c r="I2" s="8">
        <v>3.0</v>
      </c>
      <c r="J2" s="8">
        <v>47.0</v>
      </c>
      <c r="K2" s="1">
        <v>10.0</v>
      </c>
      <c r="L2" s="8">
        <v>14.0</v>
      </c>
      <c r="M2" s="8">
        <f t="shared" ref="M2:M37" si="2">N2+O2</f>
        <v>18</v>
      </c>
      <c r="N2" s="8">
        <v>18.0</v>
      </c>
      <c r="O2" s="8">
        <v>0.0</v>
      </c>
      <c r="P2" s="1" t="s">
        <v>72</v>
      </c>
      <c r="T2" s="1">
        <v>1.0</v>
      </c>
    </row>
    <row r="3" ht="15.75" customHeight="1">
      <c r="A3" s="1">
        <v>5.0</v>
      </c>
      <c r="B3" s="6">
        <v>42235.0</v>
      </c>
      <c r="C3" s="7">
        <f t="shared" si="1"/>
        <v>34</v>
      </c>
      <c r="D3" s="7">
        <v>2015.0</v>
      </c>
      <c r="E3" s="1" t="s">
        <v>39</v>
      </c>
      <c r="F3" s="8" t="s">
        <v>41</v>
      </c>
      <c r="G3" s="8" t="s">
        <v>29</v>
      </c>
      <c r="H3" s="8">
        <v>203.0</v>
      </c>
      <c r="I3" s="8">
        <v>46.0</v>
      </c>
      <c r="J3" s="8">
        <v>151.0</v>
      </c>
      <c r="K3" s="1">
        <v>25.0</v>
      </c>
      <c r="L3" s="8">
        <v>6.0</v>
      </c>
      <c r="M3" s="8">
        <f t="shared" si="2"/>
        <v>122</v>
      </c>
      <c r="N3" s="8">
        <f>2+16+9+17+8+18+7+20+25</f>
        <v>122</v>
      </c>
      <c r="O3" s="8">
        <v>0.0</v>
      </c>
      <c r="P3" s="1" t="s">
        <v>73</v>
      </c>
      <c r="S3" s="1">
        <v>1.0</v>
      </c>
    </row>
    <row r="4" ht="15.75" customHeight="1">
      <c r="A4" s="1">
        <v>5.0</v>
      </c>
      <c r="B4" s="6">
        <v>42235.0</v>
      </c>
      <c r="C4" s="7">
        <f t="shared" si="1"/>
        <v>34</v>
      </c>
      <c r="D4" s="7">
        <v>2015.0</v>
      </c>
      <c r="E4" s="1" t="s">
        <v>62</v>
      </c>
      <c r="F4" s="8" t="s">
        <v>37</v>
      </c>
      <c r="G4" s="8" t="s">
        <v>29</v>
      </c>
      <c r="H4" s="8">
        <v>52.0</v>
      </c>
      <c r="I4" s="8">
        <v>15.0</v>
      </c>
      <c r="J4" s="8">
        <v>37.0</v>
      </c>
      <c r="K4" s="1">
        <v>2.0</v>
      </c>
      <c r="L4" s="8">
        <v>2.0</v>
      </c>
      <c r="M4" s="8">
        <f t="shared" si="2"/>
        <v>30</v>
      </c>
      <c r="N4" s="8">
        <v>30.0</v>
      </c>
      <c r="O4" s="8">
        <v>0.0</v>
      </c>
      <c r="P4" s="1" t="s">
        <v>74</v>
      </c>
      <c r="S4" s="1">
        <v>2.0</v>
      </c>
    </row>
    <row r="5" ht="15.75" customHeight="1">
      <c r="A5" s="1">
        <v>5.0</v>
      </c>
      <c r="B5" s="6">
        <v>42235.0</v>
      </c>
      <c r="C5" s="7">
        <f t="shared" si="1"/>
        <v>34</v>
      </c>
      <c r="D5" s="7">
        <v>2015.0</v>
      </c>
      <c r="E5" s="1" t="s">
        <v>43</v>
      </c>
      <c r="F5" s="8" t="s">
        <v>44</v>
      </c>
      <c r="G5" s="8" t="s">
        <v>31</v>
      </c>
      <c r="H5" s="8">
        <v>72.0</v>
      </c>
      <c r="I5" s="8">
        <v>26.0</v>
      </c>
      <c r="J5" s="8">
        <v>46.0</v>
      </c>
      <c r="K5" s="1">
        <v>4.0</v>
      </c>
      <c r="L5" s="8">
        <v>0.0</v>
      </c>
      <c r="M5" s="8">
        <f t="shared" si="2"/>
        <v>39</v>
      </c>
      <c r="N5" s="8">
        <v>39.0</v>
      </c>
      <c r="O5" s="8">
        <v>0.0</v>
      </c>
      <c r="P5" s="1" t="s">
        <v>30</v>
      </c>
      <c r="S5" s="1">
        <v>2.0</v>
      </c>
    </row>
    <row r="6" ht="15.75" customHeight="1">
      <c r="A6" s="1">
        <v>5.0</v>
      </c>
      <c r="B6" s="6">
        <v>42235.0</v>
      </c>
      <c r="C6" s="7">
        <f t="shared" si="1"/>
        <v>34</v>
      </c>
      <c r="D6" s="7">
        <v>2015.0</v>
      </c>
      <c r="E6" s="1" t="s">
        <v>39</v>
      </c>
      <c r="F6" s="8" t="s">
        <v>40</v>
      </c>
      <c r="G6" s="8" t="s">
        <v>31</v>
      </c>
      <c r="H6" s="8">
        <v>7.0</v>
      </c>
      <c r="I6" s="8">
        <v>1.0</v>
      </c>
      <c r="J6" s="8">
        <v>6.0</v>
      </c>
      <c r="K6" s="1" t="s">
        <v>30</v>
      </c>
      <c r="L6" s="8">
        <v>2.0</v>
      </c>
      <c r="M6" s="8">
        <f t="shared" si="2"/>
        <v>3</v>
      </c>
      <c r="N6" s="8">
        <v>3.0</v>
      </c>
      <c r="O6" s="8">
        <v>0.0</v>
      </c>
      <c r="P6" s="1" t="s">
        <v>30</v>
      </c>
      <c r="S6" s="1">
        <v>2.0</v>
      </c>
    </row>
    <row r="7" ht="15.75" customHeight="1">
      <c r="A7" s="1">
        <v>5.0</v>
      </c>
      <c r="B7" s="6">
        <v>42235.0</v>
      </c>
      <c r="C7" s="7">
        <f t="shared" si="1"/>
        <v>34</v>
      </c>
      <c r="D7" s="7">
        <v>2015.0</v>
      </c>
      <c r="E7" s="1" t="s">
        <v>39</v>
      </c>
      <c r="F7" s="8" t="s">
        <v>42</v>
      </c>
      <c r="G7" s="8" t="s">
        <v>31</v>
      </c>
      <c r="H7" s="8">
        <v>56.0</v>
      </c>
      <c r="I7" s="8">
        <v>7.0</v>
      </c>
      <c r="J7" s="8">
        <v>49.0</v>
      </c>
      <c r="K7" s="1">
        <v>7.0</v>
      </c>
      <c r="L7" s="8">
        <v>3.0</v>
      </c>
      <c r="M7" s="8">
        <f t="shared" si="2"/>
        <v>37</v>
      </c>
      <c r="N7" s="8">
        <v>36.0</v>
      </c>
      <c r="O7" s="8">
        <v>1.0</v>
      </c>
      <c r="P7" s="1" t="s">
        <v>30</v>
      </c>
      <c r="S7" s="1">
        <v>2.0</v>
      </c>
    </row>
    <row r="8" ht="15.75" customHeight="1">
      <c r="A8" s="1">
        <v>5.0</v>
      </c>
      <c r="B8" s="6">
        <v>42235.0</v>
      </c>
      <c r="C8" s="7">
        <f t="shared" si="1"/>
        <v>34</v>
      </c>
      <c r="D8" s="7">
        <v>2015.0</v>
      </c>
      <c r="E8" s="1" t="s">
        <v>43</v>
      </c>
      <c r="F8" s="8" t="s">
        <v>44</v>
      </c>
      <c r="G8" s="8" t="s">
        <v>29</v>
      </c>
      <c r="H8" s="8">
        <v>55.0</v>
      </c>
      <c r="I8" s="8">
        <v>15.0</v>
      </c>
      <c r="J8" s="8">
        <v>40.0</v>
      </c>
      <c r="K8" s="1">
        <v>4.0</v>
      </c>
      <c r="L8" s="8">
        <v>0.0</v>
      </c>
      <c r="M8" s="8">
        <f t="shared" si="2"/>
        <v>30</v>
      </c>
      <c r="N8" s="8">
        <v>30.0</v>
      </c>
      <c r="O8" s="8">
        <v>0.0</v>
      </c>
      <c r="P8" s="1" t="s">
        <v>30</v>
      </c>
      <c r="S8" s="1">
        <v>4.0</v>
      </c>
    </row>
    <row r="9" ht="15.75" customHeight="1">
      <c r="A9" s="1">
        <v>5.0</v>
      </c>
      <c r="B9" s="6">
        <v>42235.0</v>
      </c>
      <c r="C9" s="7">
        <f t="shared" si="1"/>
        <v>34</v>
      </c>
      <c r="D9" s="7">
        <v>2015.0</v>
      </c>
      <c r="E9" s="1" t="s">
        <v>62</v>
      </c>
      <c r="F9" s="8" t="s">
        <v>38</v>
      </c>
      <c r="G9" s="8" t="s">
        <v>31</v>
      </c>
      <c r="H9" s="8">
        <v>151.0</v>
      </c>
      <c r="I9" s="8">
        <v>77.0</v>
      </c>
      <c r="J9" s="8">
        <v>74.0</v>
      </c>
      <c r="K9" s="1">
        <v>7.0</v>
      </c>
      <c r="L9" s="8">
        <v>1.0</v>
      </c>
      <c r="M9" s="8">
        <f t="shared" si="2"/>
        <v>57</v>
      </c>
      <c r="N9" s="8">
        <f>4+9+10+6+3+13+9+3</f>
        <v>57</v>
      </c>
      <c r="O9" s="8">
        <v>0.0</v>
      </c>
      <c r="P9" s="1" t="s">
        <v>74</v>
      </c>
      <c r="S9" s="1">
        <v>5.0</v>
      </c>
    </row>
    <row r="10" ht="15.75" customHeight="1">
      <c r="A10" s="1">
        <v>4.0</v>
      </c>
      <c r="B10" s="6">
        <v>42212.0</v>
      </c>
      <c r="C10" s="7">
        <f t="shared" si="1"/>
        <v>31</v>
      </c>
      <c r="D10" s="7">
        <v>2015.0</v>
      </c>
      <c r="E10" s="1" t="s">
        <v>27</v>
      </c>
      <c r="F10" s="8" t="s">
        <v>34</v>
      </c>
      <c r="G10" s="8" t="s">
        <v>29</v>
      </c>
      <c r="H10" s="8">
        <v>17.0</v>
      </c>
      <c r="I10" s="8">
        <v>0.0</v>
      </c>
      <c r="J10" s="8">
        <v>17.0</v>
      </c>
      <c r="K10" s="1" t="s">
        <v>30</v>
      </c>
      <c r="L10" s="8">
        <v>0.0</v>
      </c>
      <c r="M10" s="8">
        <f t="shared" si="2"/>
        <v>16</v>
      </c>
      <c r="N10" s="8">
        <v>15.0</v>
      </c>
      <c r="O10" s="8">
        <v>1.0</v>
      </c>
      <c r="P10" s="1" t="s">
        <v>30</v>
      </c>
      <c r="S10" s="1">
        <v>1.0</v>
      </c>
    </row>
    <row r="11" ht="15.75" customHeight="1">
      <c r="A11" s="1">
        <v>4.0</v>
      </c>
      <c r="B11" s="6">
        <v>42213.0</v>
      </c>
      <c r="C11" s="7">
        <f t="shared" si="1"/>
        <v>31</v>
      </c>
      <c r="D11" s="7">
        <v>2015.0</v>
      </c>
      <c r="E11" s="1" t="s">
        <v>43</v>
      </c>
      <c r="F11" s="8" t="s">
        <v>75</v>
      </c>
      <c r="G11" s="8" t="s">
        <v>29</v>
      </c>
      <c r="H11" s="8">
        <v>48.0</v>
      </c>
      <c r="I11" s="8">
        <v>9.0</v>
      </c>
      <c r="J11" s="8">
        <v>38.0</v>
      </c>
      <c r="K11" s="1" t="s">
        <v>30</v>
      </c>
      <c r="L11" s="8">
        <v>5.0</v>
      </c>
      <c r="M11" s="8">
        <f t="shared" si="2"/>
        <v>32</v>
      </c>
      <c r="N11" s="8">
        <v>32.0</v>
      </c>
      <c r="O11" s="8">
        <v>0.0</v>
      </c>
      <c r="P11" s="1" t="s">
        <v>74</v>
      </c>
      <c r="S11" s="1">
        <v>1.0</v>
      </c>
    </row>
    <row r="12" ht="15.75" customHeight="1">
      <c r="A12" s="1">
        <v>4.0</v>
      </c>
      <c r="B12" s="6">
        <v>42212.0</v>
      </c>
      <c r="C12" s="7">
        <f t="shared" si="1"/>
        <v>31</v>
      </c>
      <c r="D12" s="7">
        <v>2015.0</v>
      </c>
      <c r="E12" s="1" t="s">
        <v>39</v>
      </c>
      <c r="F12" s="8" t="s">
        <v>40</v>
      </c>
      <c r="G12" s="8" t="s">
        <v>31</v>
      </c>
      <c r="H12" s="8">
        <v>169.0</v>
      </c>
      <c r="I12" s="8">
        <v>26.0</v>
      </c>
      <c r="J12" s="8">
        <v>143.0</v>
      </c>
      <c r="K12" s="1">
        <v>5.0</v>
      </c>
      <c r="L12" s="8">
        <v>106.0</v>
      </c>
      <c r="M12" s="8">
        <f t="shared" si="2"/>
        <v>27</v>
      </c>
      <c r="N12" s="8">
        <v>16.0</v>
      </c>
      <c r="O12" s="8">
        <v>11.0</v>
      </c>
      <c r="P12" s="1" t="s">
        <v>76</v>
      </c>
      <c r="S12" s="1">
        <v>1.0</v>
      </c>
      <c r="U12" s="1">
        <v>1.0</v>
      </c>
    </row>
    <row r="13" ht="15.75" customHeight="1">
      <c r="A13" s="1">
        <v>5.0</v>
      </c>
      <c r="B13" s="6">
        <v>42235.0</v>
      </c>
      <c r="C13" s="7">
        <f t="shared" si="1"/>
        <v>34</v>
      </c>
      <c r="D13" s="7">
        <v>2015.0</v>
      </c>
      <c r="E13" s="1" t="s">
        <v>27</v>
      </c>
      <c r="F13" s="8" t="s">
        <v>33</v>
      </c>
      <c r="G13" s="8" t="s">
        <v>31</v>
      </c>
      <c r="H13" s="8">
        <v>123.0</v>
      </c>
      <c r="I13" s="8">
        <v>44.0</v>
      </c>
      <c r="J13" s="8">
        <v>79.0</v>
      </c>
      <c r="K13" s="1">
        <v>1.0</v>
      </c>
      <c r="L13" s="8">
        <v>0.0</v>
      </c>
      <c r="M13" s="8">
        <f t="shared" si="2"/>
        <v>77</v>
      </c>
      <c r="N13" s="8">
        <f>19+7+18+7+18+7</f>
        <v>76</v>
      </c>
      <c r="O13" s="8">
        <v>1.0</v>
      </c>
      <c r="P13" s="1" t="s">
        <v>30</v>
      </c>
      <c r="V13" s="1">
        <v>1.0</v>
      </c>
    </row>
    <row r="14" ht="15.75" customHeight="1">
      <c r="A14" s="1">
        <v>5.0</v>
      </c>
      <c r="B14" s="6">
        <v>42235.0</v>
      </c>
      <c r="C14" s="7">
        <f t="shared" si="1"/>
        <v>34</v>
      </c>
      <c r="D14" s="7">
        <v>2015.0</v>
      </c>
      <c r="E14" s="1" t="s">
        <v>27</v>
      </c>
      <c r="F14" s="8" t="s">
        <v>34</v>
      </c>
      <c r="G14" s="8" t="s">
        <v>29</v>
      </c>
      <c r="H14" s="8">
        <v>26.0</v>
      </c>
      <c r="I14" s="8">
        <v>8.0</v>
      </c>
      <c r="J14" s="8">
        <v>18.0</v>
      </c>
      <c r="K14" s="1">
        <v>2.0</v>
      </c>
      <c r="L14" s="8">
        <v>1.0</v>
      </c>
      <c r="M14" s="8">
        <f t="shared" si="2"/>
        <v>14</v>
      </c>
      <c r="N14" s="8">
        <v>14.0</v>
      </c>
      <c r="O14" s="8">
        <v>0.0</v>
      </c>
      <c r="P14" s="1" t="s">
        <v>30</v>
      </c>
      <c r="V14" s="1">
        <v>1.0</v>
      </c>
    </row>
    <row r="15" ht="15.75" customHeight="1">
      <c r="A15" s="1">
        <v>5.0</v>
      </c>
      <c r="B15" s="6">
        <v>42235.0</v>
      </c>
      <c r="C15" s="7">
        <f t="shared" si="1"/>
        <v>34</v>
      </c>
      <c r="D15" s="7">
        <v>2015.0</v>
      </c>
      <c r="E15" s="1" t="s">
        <v>27</v>
      </c>
      <c r="F15" s="8" t="s">
        <v>34</v>
      </c>
      <c r="G15" s="8" t="s">
        <v>31</v>
      </c>
      <c r="H15" s="8">
        <v>86.0</v>
      </c>
      <c r="I15" s="8">
        <v>18.0</v>
      </c>
      <c r="J15" s="8">
        <v>68.0</v>
      </c>
      <c r="K15" s="1">
        <v>3.0</v>
      </c>
      <c r="L15" s="8">
        <v>1.0</v>
      </c>
      <c r="M15" s="8">
        <f t="shared" si="2"/>
        <v>63</v>
      </c>
      <c r="N15" s="8">
        <f>4+18+7+15+10+9</f>
        <v>63</v>
      </c>
      <c r="O15" s="8">
        <v>0.0</v>
      </c>
      <c r="P15" s="1" t="s">
        <v>30</v>
      </c>
      <c r="V15" s="1">
        <v>1.0</v>
      </c>
    </row>
    <row r="16" ht="15.75" customHeight="1">
      <c r="A16" s="1">
        <v>5.0</v>
      </c>
      <c r="B16" s="6">
        <v>42235.0</v>
      </c>
      <c r="C16" s="7">
        <f t="shared" si="1"/>
        <v>34</v>
      </c>
      <c r="D16" s="7">
        <v>2015.0</v>
      </c>
      <c r="E16" s="1" t="s">
        <v>43</v>
      </c>
      <c r="F16" s="8" t="s">
        <v>75</v>
      </c>
      <c r="G16" s="8" t="s">
        <v>29</v>
      </c>
      <c r="H16" s="8">
        <v>17.0</v>
      </c>
      <c r="I16" s="8">
        <v>5.0</v>
      </c>
      <c r="J16" s="8">
        <v>12.0</v>
      </c>
      <c r="K16" s="1" t="s">
        <v>30</v>
      </c>
      <c r="L16" s="8">
        <v>0.0</v>
      </c>
      <c r="M16" s="8">
        <f t="shared" si="2"/>
        <v>9</v>
      </c>
      <c r="N16" s="8">
        <v>9.0</v>
      </c>
      <c r="O16" s="8">
        <v>0.0</v>
      </c>
      <c r="P16" s="1" t="s">
        <v>72</v>
      </c>
      <c r="V16" s="1">
        <v>1.0</v>
      </c>
    </row>
    <row r="17" ht="15.75" customHeight="1">
      <c r="A17" s="1">
        <v>5.0</v>
      </c>
      <c r="B17" s="6">
        <v>42235.0</v>
      </c>
      <c r="C17" s="7">
        <f t="shared" si="1"/>
        <v>34</v>
      </c>
      <c r="D17" s="7">
        <v>2015.0</v>
      </c>
      <c r="E17" s="1" t="s">
        <v>62</v>
      </c>
      <c r="F17" s="8" t="s">
        <v>38</v>
      </c>
      <c r="G17" s="8" t="s">
        <v>29</v>
      </c>
      <c r="H17" s="8">
        <v>37.0</v>
      </c>
      <c r="I17" s="8">
        <v>11.0</v>
      </c>
      <c r="J17" s="8">
        <v>26.0</v>
      </c>
      <c r="K17" s="1" t="s">
        <v>30</v>
      </c>
      <c r="L17" s="8">
        <v>0.0</v>
      </c>
      <c r="M17" s="8">
        <f t="shared" si="2"/>
        <v>23</v>
      </c>
      <c r="N17" s="8">
        <v>23.0</v>
      </c>
      <c r="O17" s="8">
        <v>0.0</v>
      </c>
      <c r="P17" s="1" t="s">
        <v>30</v>
      </c>
      <c r="S17" s="1">
        <v>2.0</v>
      </c>
      <c r="V17" s="1">
        <v>1.0</v>
      </c>
    </row>
    <row r="18" ht="15.75" customHeight="1">
      <c r="A18" s="1">
        <v>5.0</v>
      </c>
      <c r="B18" s="6">
        <v>42235.0</v>
      </c>
      <c r="C18" s="7">
        <f t="shared" si="1"/>
        <v>34</v>
      </c>
      <c r="D18" s="7">
        <v>2015.0</v>
      </c>
      <c r="E18" s="1" t="s">
        <v>27</v>
      </c>
      <c r="F18" s="8" t="s">
        <v>28</v>
      </c>
      <c r="G18" s="8" t="s">
        <v>31</v>
      </c>
      <c r="H18" s="8">
        <v>44.0</v>
      </c>
      <c r="I18" s="8">
        <v>7.0</v>
      </c>
      <c r="J18" s="8">
        <v>37.0</v>
      </c>
      <c r="K18" s="1">
        <v>1.0</v>
      </c>
      <c r="L18" s="8">
        <v>3.0</v>
      </c>
      <c r="M18" s="8">
        <f t="shared" si="2"/>
        <v>13</v>
      </c>
      <c r="N18" s="8">
        <v>13.0</v>
      </c>
      <c r="O18" s="8">
        <v>0.0</v>
      </c>
      <c r="P18" s="1" t="s">
        <v>30</v>
      </c>
      <c r="V18" s="1">
        <v>4.0</v>
      </c>
    </row>
    <row r="19" ht="15.75" customHeight="1">
      <c r="A19" s="1">
        <v>5.0</v>
      </c>
      <c r="B19" s="6">
        <v>42235.0</v>
      </c>
      <c r="C19" s="7">
        <f t="shared" si="1"/>
        <v>34</v>
      </c>
      <c r="D19" s="7">
        <v>2015.0</v>
      </c>
      <c r="E19" s="1" t="s">
        <v>62</v>
      </c>
      <c r="F19" s="8" t="s">
        <v>37</v>
      </c>
      <c r="G19" s="8" t="s">
        <v>31</v>
      </c>
      <c r="H19" s="8">
        <v>153.0</v>
      </c>
      <c r="I19" s="8">
        <v>62.0</v>
      </c>
      <c r="J19" s="8">
        <v>91.0</v>
      </c>
      <c r="K19" s="1">
        <v>5.0</v>
      </c>
      <c r="L19" s="8">
        <f>1+1+3+3</f>
        <v>8</v>
      </c>
      <c r="M19" s="8">
        <f t="shared" si="2"/>
        <v>68</v>
      </c>
      <c r="N19" s="8">
        <f>8+3+9+1+11+11+1+12+10</f>
        <v>66</v>
      </c>
      <c r="O19" s="8">
        <v>2.0</v>
      </c>
      <c r="P19" s="1" t="s">
        <v>72</v>
      </c>
      <c r="S19" s="1">
        <v>1.0</v>
      </c>
      <c r="V19" s="1">
        <v>6.0</v>
      </c>
    </row>
    <row r="20" ht="15.75" customHeight="1">
      <c r="A20" s="1">
        <v>5.0</v>
      </c>
      <c r="B20" s="6">
        <v>42235.0</v>
      </c>
      <c r="C20" s="7">
        <f t="shared" si="1"/>
        <v>34</v>
      </c>
      <c r="D20" s="7">
        <v>2015.0</v>
      </c>
      <c r="E20" s="1" t="s">
        <v>62</v>
      </c>
      <c r="F20" s="8" t="s">
        <v>36</v>
      </c>
      <c r="G20" s="8" t="s">
        <v>29</v>
      </c>
      <c r="H20" s="8">
        <v>105.0</v>
      </c>
      <c r="I20" s="8">
        <v>43.0</v>
      </c>
      <c r="J20" s="8">
        <v>62.0</v>
      </c>
      <c r="K20" s="1">
        <v>1.0</v>
      </c>
      <c r="L20" s="8">
        <v>7.0</v>
      </c>
      <c r="M20" s="8">
        <f t="shared" si="2"/>
        <v>45</v>
      </c>
      <c r="N20" s="8">
        <f>11+13+1+8+12</f>
        <v>45</v>
      </c>
      <c r="O20" s="8">
        <v>0.0</v>
      </c>
      <c r="P20" s="1" t="s">
        <v>73</v>
      </c>
      <c r="S20" s="1">
        <v>3.0</v>
      </c>
      <c r="V20" s="1">
        <v>1.0</v>
      </c>
    </row>
    <row r="21" ht="15.75" customHeight="1">
      <c r="A21" s="1">
        <v>4.0</v>
      </c>
      <c r="B21" s="6">
        <v>42213.0</v>
      </c>
      <c r="C21" s="7">
        <f t="shared" si="1"/>
        <v>31</v>
      </c>
      <c r="D21" s="7">
        <v>2015.0</v>
      </c>
      <c r="E21" s="1" t="s">
        <v>27</v>
      </c>
      <c r="F21" s="8" t="s">
        <v>28</v>
      </c>
      <c r="G21" s="8" t="s">
        <v>29</v>
      </c>
      <c r="H21" s="8">
        <v>54.0</v>
      </c>
      <c r="I21" s="8">
        <v>3.0</v>
      </c>
      <c r="J21" s="8">
        <v>51.0</v>
      </c>
      <c r="K21" s="1">
        <v>3.0</v>
      </c>
      <c r="L21" s="8">
        <v>7.0</v>
      </c>
      <c r="M21" s="8">
        <f t="shared" si="2"/>
        <v>25</v>
      </c>
      <c r="N21" s="8">
        <v>25.0</v>
      </c>
      <c r="O21" s="8">
        <v>0.0</v>
      </c>
      <c r="P21" s="1" t="s">
        <v>30</v>
      </c>
      <c r="V21" s="1">
        <v>16.0</v>
      </c>
    </row>
    <row r="22" ht="15.75" customHeight="1">
      <c r="A22" s="1">
        <v>5.0</v>
      </c>
      <c r="B22" s="6">
        <v>42235.0</v>
      </c>
      <c r="C22" s="7">
        <f t="shared" si="1"/>
        <v>34</v>
      </c>
      <c r="D22" s="7">
        <v>2015.0</v>
      </c>
      <c r="E22" s="1" t="s">
        <v>62</v>
      </c>
      <c r="F22" s="8" t="s">
        <v>36</v>
      </c>
      <c r="G22" s="8" t="s">
        <v>31</v>
      </c>
      <c r="H22" s="8">
        <v>151.0</v>
      </c>
      <c r="I22" s="8">
        <v>82.0</v>
      </c>
      <c r="J22" s="8">
        <v>69.0</v>
      </c>
      <c r="K22" s="1">
        <v>6.0</v>
      </c>
      <c r="L22" s="8">
        <v>4.0</v>
      </c>
      <c r="M22" s="8">
        <f t="shared" si="2"/>
        <v>57</v>
      </c>
      <c r="N22" s="8">
        <f>5+9+11+5+6+7+12+2</f>
        <v>57</v>
      </c>
      <c r="O22" s="8">
        <v>0.0</v>
      </c>
      <c r="P22" s="1" t="s">
        <v>30</v>
      </c>
      <c r="S22" s="1">
        <v>1.0</v>
      </c>
      <c r="V22" s="1">
        <v>2.0</v>
      </c>
    </row>
    <row r="23" ht="15.75" customHeight="1">
      <c r="A23" s="1">
        <v>4.0</v>
      </c>
      <c r="B23" s="6">
        <v>42213.0</v>
      </c>
      <c r="C23" s="7">
        <f t="shared" si="1"/>
        <v>31</v>
      </c>
      <c r="D23" s="7">
        <v>2015.0</v>
      </c>
      <c r="E23" s="1" t="s">
        <v>27</v>
      </c>
      <c r="F23" s="8" t="s">
        <v>34</v>
      </c>
      <c r="G23" s="8" t="s">
        <v>29</v>
      </c>
      <c r="H23" s="8">
        <v>23.0</v>
      </c>
      <c r="I23" s="8">
        <v>1.0</v>
      </c>
      <c r="J23" s="8">
        <v>22.0</v>
      </c>
      <c r="K23" s="1" t="s">
        <v>30</v>
      </c>
      <c r="L23" s="8">
        <v>0.0</v>
      </c>
      <c r="M23" s="8">
        <f t="shared" si="2"/>
        <v>14</v>
      </c>
      <c r="N23" s="8">
        <v>14.0</v>
      </c>
      <c r="O23" s="8">
        <v>0.0</v>
      </c>
      <c r="P23" s="1" t="s">
        <v>30</v>
      </c>
      <c r="V23" s="1">
        <v>3.0</v>
      </c>
    </row>
    <row r="24" ht="15.75" customHeight="1">
      <c r="A24" s="1">
        <v>4.0</v>
      </c>
      <c r="B24" s="6">
        <v>42213.0</v>
      </c>
      <c r="C24" s="7">
        <f t="shared" si="1"/>
        <v>31</v>
      </c>
      <c r="D24" s="7">
        <v>2015.0</v>
      </c>
      <c r="E24" s="1" t="s">
        <v>27</v>
      </c>
      <c r="F24" s="8" t="s">
        <v>33</v>
      </c>
      <c r="G24" s="8" t="s">
        <v>29</v>
      </c>
      <c r="H24" s="8">
        <v>17.0</v>
      </c>
      <c r="I24" s="8">
        <v>6.0</v>
      </c>
      <c r="J24" s="8">
        <v>11.0</v>
      </c>
      <c r="K24" s="1" t="s">
        <v>30</v>
      </c>
      <c r="L24" s="8">
        <v>0.0</v>
      </c>
      <c r="M24" s="8">
        <f t="shared" si="2"/>
        <v>5</v>
      </c>
      <c r="N24" s="8">
        <v>5.0</v>
      </c>
      <c r="O24" s="8">
        <v>0.0</v>
      </c>
      <c r="P24" s="1" t="s">
        <v>30</v>
      </c>
      <c r="V24" s="1">
        <v>4.0</v>
      </c>
    </row>
    <row r="25" ht="15.75" customHeight="1">
      <c r="A25" s="1">
        <v>4.0</v>
      </c>
      <c r="B25" s="6">
        <v>42213.0</v>
      </c>
      <c r="C25" s="7">
        <f t="shared" si="1"/>
        <v>31</v>
      </c>
      <c r="D25" s="7">
        <v>2015.0</v>
      </c>
      <c r="E25" s="1" t="s">
        <v>27</v>
      </c>
      <c r="F25" s="8" t="s">
        <v>34</v>
      </c>
      <c r="G25" s="8" t="s">
        <v>31</v>
      </c>
      <c r="H25" s="8">
        <v>32.0</v>
      </c>
      <c r="I25" s="8">
        <v>6.0</v>
      </c>
      <c r="J25" s="8">
        <v>26.0</v>
      </c>
      <c r="K25" s="1" t="s">
        <v>30</v>
      </c>
      <c r="L25" s="8">
        <v>3.0</v>
      </c>
      <c r="M25" s="8">
        <f t="shared" si="2"/>
        <v>17</v>
      </c>
      <c r="N25" s="8">
        <v>15.0</v>
      </c>
      <c r="O25" s="8">
        <v>2.0</v>
      </c>
      <c r="P25" s="1" t="s">
        <v>30</v>
      </c>
      <c r="V25" s="1">
        <v>5.0</v>
      </c>
    </row>
    <row r="26" ht="15.75" customHeight="1">
      <c r="A26" s="1">
        <v>1.0</v>
      </c>
      <c r="B26" s="6">
        <v>42150.0</v>
      </c>
      <c r="C26" s="7">
        <f t="shared" si="1"/>
        <v>22</v>
      </c>
      <c r="D26" s="7">
        <v>2015.0</v>
      </c>
      <c r="E26" s="1" t="s">
        <v>27</v>
      </c>
      <c r="F26" s="8" t="s">
        <v>28</v>
      </c>
      <c r="G26" s="8" t="s">
        <v>29</v>
      </c>
      <c r="H26" s="8" t="s">
        <v>30</v>
      </c>
      <c r="I26" s="8" t="s">
        <v>30</v>
      </c>
      <c r="J26" s="8" t="s">
        <v>30</v>
      </c>
      <c r="K26" s="1" t="s">
        <v>30</v>
      </c>
      <c r="L26" s="8">
        <v>0.0</v>
      </c>
      <c r="M26" s="8">
        <f t="shared" si="2"/>
        <v>0</v>
      </c>
      <c r="N26" s="8">
        <v>0.0</v>
      </c>
      <c r="O26" s="8">
        <v>0.0</v>
      </c>
      <c r="P26" s="1" t="s">
        <v>77</v>
      </c>
    </row>
    <row r="27" ht="15.75" customHeight="1">
      <c r="A27" s="1">
        <v>1.0</v>
      </c>
      <c r="B27" s="6">
        <v>42150.0</v>
      </c>
      <c r="C27" s="7">
        <f t="shared" si="1"/>
        <v>22</v>
      </c>
      <c r="D27" s="7">
        <v>2015.0</v>
      </c>
      <c r="E27" s="1" t="s">
        <v>27</v>
      </c>
      <c r="F27" s="8" t="s">
        <v>28</v>
      </c>
      <c r="G27" s="8" t="s">
        <v>31</v>
      </c>
      <c r="H27" s="8" t="s">
        <v>30</v>
      </c>
      <c r="I27" s="8" t="s">
        <v>30</v>
      </c>
      <c r="J27" s="8" t="s">
        <v>30</v>
      </c>
      <c r="K27" s="1" t="s">
        <v>30</v>
      </c>
      <c r="L27" s="8">
        <v>0.0</v>
      </c>
      <c r="M27" s="8">
        <f t="shared" si="2"/>
        <v>0</v>
      </c>
      <c r="N27" s="8">
        <v>0.0</v>
      </c>
      <c r="O27" s="8">
        <v>0.0</v>
      </c>
      <c r="P27" s="1" t="s">
        <v>77</v>
      </c>
    </row>
    <row r="28" ht="15.75" customHeight="1">
      <c r="A28" s="1">
        <v>1.0</v>
      </c>
      <c r="B28" s="6">
        <v>42150.0</v>
      </c>
      <c r="C28" s="7">
        <f t="shared" si="1"/>
        <v>22</v>
      </c>
      <c r="D28" s="7">
        <v>2015.0</v>
      </c>
      <c r="E28" s="1" t="s">
        <v>27</v>
      </c>
      <c r="F28" s="8" t="s">
        <v>33</v>
      </c>
      <c r="G28" s="8" t="s">
        <v>29</v>
      </c>
      <c r="H28" s="8">
        <v>6.0</v>
      </c>
      <c r="I28" s="8">
        <v>0.0</v>
      </c>
      <c r="J28" s="8">
        <v>6.0</v>
      </c>
      <c r="K28" s="1" t="s">
        <v>30</v>
      </c>
      <c r="L28" s="8">
        <v>4.0</v>
      </c>
      <c r="M28" s="8">
        <f t="shared" si="2"/>
        <v>1</v>
      </c>
      <c r="N28" s="8">
        <v>1.0</v>
      </c>
      <c r="O28" s="8">
        <v>0.0</v>
      </c>
      <c r="P28" s="1" t="s">
        <v>74</v>
      </c>
    </row>
    <row r="29" ht="15.75" customHeight="1">
      <c r="A29" s="1">
        <v>1.0</v>
      </c>
      <c r="B29" s="6">
        <v>42150.0</v>
      </c>
      <c r="C29" s="7">
        <f t="shared" si="1"/>
        <v>22</v>
      </c>
      <c r="D29" s="7">
        <v>2015.0</v>
      </c>
      <c r="E29" s="1" t="s">
        <v>27</v>
      </c>
      <c r="F29" s="8" t="s">
        <v>33</v>
      </c>
      <c r="G29" s="8" t="s">
        <v>31</v>
      </c>
      <c r="H29" s="8">
        <v>6.0</v>
      </c>
      <c r="I29" s="8">
        <v>3.0</v>
      </c>
      <c r="J29" s="8">
        <v>3.0</v>
      </c>
      <c r="K29" s="1" t="s">
        <v>30</v>
      </c>
      <c r="L29" s="8">
        <v>1.0</v>
      </c>
      <c r="M29" s="8">
        <f t="shared" si="2"/>
        <v>2</v>
      </c>
      <c r="N29" s="8">
        <v>2.0</v>
      </c>
      <c r="O29" s="8">
        <v>0.0</v>
      </c>
      <c r="P29" s="1" t="s">
        <v>30</v>
      </c>
    </row>
    <row r="30" ht="15.75" customHeight="1">
      <c r="A30" s="1">
        <v>1.0</v>
      </c>
      <c r="B30" s="6">
        <v>42150.0</v>
      </c>
      <c r="C30" s="7">
        <f t="shared" si="1"/>
        <v>22</v>
      </c>
      <c r="D30" s="7">
        <v>2015.0</v>
      </c>
      <c r="E30" s="1" t="s">
        <v>27</v>
      </c>
      <c r="F30" s="8" t="s">
        <v>34</v>
      </c>
      <c r="G30" s="8" t="s">
        <v>29</v>
      </c>
      <c r="H30" s="8">
        <v>9.0</v>
      </c>
      <c r="I30" s="8">
        <v>2.0</v>
      </c>
      <c r="J30" s="8">
        <v>7.0</v>
      </c>
      <c r="K30" s="1" t="s">
        <v>30</v>
      </c>
      <c r="L30" s="8">
        <v>4.0</v>
      </c>
      <c r="M30" s="8">
        <f t="shared" si="2"/>
        <v>3</v>
      </c>
      <c r="N30" s="8">
        <v>3.0</v>
      </c>
      <c r="O30" s="8">
        <v>0.0</v>
      </c>
      <c r="P30" s="1" t="s">
        <v>30</v>
      </c>
    </row>
    <row r="31" ht="15.75" customHeight="1">
      <c r="A31" s="1">
        <v>1.0</v>
      </c>
      <c r="B31" s="6">
        <v>42150.0</v>
      </c>
      <c r="C31" s="7">
        <f t="shared" si="1"/>
        <v>22</v>
      </c>
      <c r="D31" s="7">
        <v>2015.0</v>
      </c>
      <c r="E31" s="1" t="s">
        <v>27</v>
      </c>
      <c r="F31" s="8" t="s">
        <v>34</v>
      </c>
      <c r="G31" s="8" t="s">
        <v>31</v>
      </c>
      <c r="H31" s="8">
        <v>3.0</v>
      </c>
      <c r="I31" s="8">
        <v>0.0</v>
      </c>
      <c r="J31" s="8">
        <v>3.0</v>
      </c>
      <c r="K31" s="1" t="s">
        <v>30</v>
      </c>
      <c r="L31" s="8">
        <v>0.0</v>
      </c>
      <c r="M31" s="8">
        <f t="shared" si="2"/>
        <v>3</v>
      </c>
      <c r="N31" s="8">
        <v>2.0</v>
      </c>
      <c r="O31" s="8">
        <v>1.0</v>
      </c>
      <c r="P31" s="1" t="s">
        <v>30</v>
      </c>
    </row>
    <row r="32" ht="15.75" customHeight="1">
      <c r="A32" s="1">
        <v>1.0</v>
      </c>
      <c r="B32" s="6">
        <v>42150.0</v>
      </c>
      <c r="C32" s="7">
        <f t="shared" si="1"/>
        <v>22</v>
      </c>
      <c r="D32" s="7">
        <v>2015.0</v>
      </c>
      <c r="E32" s="1" t="s">
        <v>62</v>
      </c>
      <c r="F32" s="8" t="s">
        <v>36</v>
      </c>
      <c r="G32" s="8" t="s">
        <v>29</v>
      </c>
      <c r="H32" s="8">
        <v>64.0</v>
      </c>
      <c r="I32" s="8">
        <v>4.0</v>
      </c>
      <c r="J32" s="8">
        <v>60.0</v>
      </c>
      <c r="K32" s="1" t="s">
        <v>30</v>
      </c>
      <c r="L32" s="8">
        <v>53.0</v>
      </c>
      <c r="M32" s="8">
        <f t="shared" si="2"/>
        <v>5</v>
      </c>
      <c r="N32" s="8">
        <v>5.0</v>
      </c>
      <c r="O32" s="8">
        <v>0.0</v>
      </c>
      <c r="P32" s="1" t="s">
        <v>30</v>
      </c>
    </row>
    <row r="33" ht="15.75" customHeight="1">
      <c r="A33" s="1">
        <v>1.0</v>
      </c>
      <c r="B33" s="6">
        <v>42150.0</v>
      </c>
      <c r="C33" s="7">
        <f t="shared" si="1"/>
        <v>22</v>
      </c>
      <c r="D33" s="7">
        <v>2015.0</v>
      </c>
      <c r="E33" s="1" t="s">
        <v>62</v>
      </c>
      <c r="F33" s="8" t="s">
        <v>36</v>
      </c>
      <c r="G33" s="8" t="s">
        <v>31</v>
      </c>
      <c r="H33" s="8">
        <v>8.0</v>
      </c>
      <c r="I33" s="8">
        <v>3.0</v>
      </c>
      <c r="J33" s="8">
        <v>5.0</v>
      </c>
      <c r="K33" s="1" t="s">
        <v>30</v>
      </c>
      <c r="L33" s="8">
        <v>2.0</v>
      </c>
      <c r="M33" s="8">
        <f t="shared" si="2"/>
        <v>3</v>
      </c>
      <c r="N33" s="8">
        <v>3.0</v>
      </c>
      <c r="O33" s="8">
        <v>0.0</v>
      </c>
      <c r="P33" s="1" t="s">
        <v>30</v>
      </c>
    </row>
    <row r="34" ht="15.75" customHeight="1">
      <c r="A34" s="1">
        <v>1.0</v>
      </c>
      <c r="B34" s="6">
        <v>42150.0</v>
      </c>
      <c r="C34" s="7">
        <f t="shared" si="1"/>
        <v>22</v>
      </c>
      <c r="D34" s="7">
        <v>2015.0</v>
      </c>
      <c r="E34" s="1" t="s">
        <v>62</v>
      </c>
      <c r="F34" s="8" t="s">
        <v>37</v>
      </c>
      <c r="G34" s="8" t="s">
        <v>29</v>
      </c>
      <c r="H34" s="8">
        <v>18.0</v>
      </c>
      <c r="I34" s="8">
        <v>9.0</v>
      </c>
      <c r="J34" s="8">
        <v>9.0</v>
      </c>
      <c r="K34" s="1" t="s">
        <v>30</v>
      </c>
      <c r="L34" s="8">
        <v>0.0</v>
      </c>
      <c r="M34" s="8">
        <f t="shared" si="2"/>
        <v>6</v>
      </c>
      <c r="N34" s="8">
        <v>4.0</v>
      </c>
      <c r="O34" s="8">
        <v>2.0</v>
      </c>
      <c r="P34" s="1" t="s">
        <v>74</v>
      </c>
    </row>
    <row r="35" ht="15.75" customHeight="1">
      <c r="A35" s="1">
        <v>1.0</v>
      </c>
      <c r="B35" s="6">
        <v>42150.0</v>
      </c>
      <c r="C35" s="7">
        <f t="shared" si="1"/>
        <v>22</v>
      </c>
      <c r="D35" s="7">
        <v>2015.0</v>
      </c>
      <c r="E35" s="1" t="s">
        <v>62</v>
      </c>
      <c r="F35" s="8" t="s">
        <v>37</v>
      </c>
      <c r="G35" s="8" t="s">
        <v>31</v>
      </c>
      <c r="H35" s="8">
        <v>6.0</v>
      </c>
      <c r="I35" s="8">
        <v>0.0</v>
      </c>
      <c r="J35" s="8">
        <v>6.0</v>
      </c>
      <c r="K35" s="1" t="s">
        <v>30</v>
      </c>
      <c r="L35" s="8">
        <v>4.0</v>
      </c>
      <c r="M35" s="8">
        <f t="shared" si="2"/>
        <v>2</v>
      </c>
      <c r="N35" s="8">
        <v>1.0</v>
      </c>
      <c r="O35" s="8">
        <v>1.0</v>
      </c>
      <c r="P35" s="1" t="s">
        <v>30</v>
      </c>
    </row>
    <row r="36" ht="15.75" customHeight="1">
      <c r="A36" s="1">
        <v>1.0</v>
      </c>
      <c r="B36" s="6">
        <v>42150.0</v>
      </c>
      <c r="C36" s="7">
        <f t="shared" si="1"/>
        <v>22</v>
      </c>
      <c r="D36" s="7">
        <v>2015.0</v>
      </c>
      <c r="E36" s="1" t="s">
        <v>62</v>
      </c>
      <c r="F36" s="8" t="s">
        <v>38</v>
      </c>
      <c r="G36" s="8" t="s">
        <v>29</v>
      </c>
      <c r="H36" s="8">
        <v>25.0</v>
      </c>
      <c r="I36" s="8">
        <v>6.0</v>
      </c>
      <c r="J36" s="8">
        <v>19.0</v>
      </c>
      <c r="K36" s="1" t="s">
        <v>30</v>
      </c>
      <c r="L36" s="8">
        <v>4.0</v>
      </c>
      <c r="M36" s="8">
        <f t="shared" si="2"/>
        <v>15</v>
      </c>
      <c r="N36" s="8">
        <v>14.0</v>
      </c>
      <c r="O36" s="8">
        <v>1.0</v>
      </c>
      <c r="P36" s="1" t="s">
        <v>30</v>
      </c>
    </row>
    <row r="37" ht="15.75" customHeight="1">
      <c r="A37" s="1">
        <v>1.0</v>
      </c>
      <c r="B37" s="6">
        <v>42150.0</v>
      </c>
      <c r="C37" s="7">
        <f t="shared" si="1"/>
        <v>22</v>
      </c>
      <c r="D37" s="7">
        <v>2015.0</v>
      </c>
      <c r="E37" s="1" t="s">
        <v>62</v>
      </c>
      <c r="F37" s="8" t="s">
        <v>38</v>
      </c>
      <c r="G37" s="8" t="s">
        <v>31</v>
      </c>
      <c r="H37" s="8">
        <v>115.0</v>
      </c>
      <c r="I37" s="8">
        <v>68.0</v>
      </c>
      <c r="J37" s="8">
        <v>47.0</v>
      </c>
      <c r="K37" s="1" t="s">
        <v>30</v>
      </c>
      <c r="L37" s="8">
        <v>1.0</v>
      </c>
      <c r="M37" s="8">
        <f t="shared" si="2"/>
        <v>41</v>
      </c>
      <c r="N37" s="8">
        <v>31.0</v>
      </c>
      <c r="O37" s="8">
        <v>10.0</v>
      </c>
      <c r="P37" s="1" t="s">
        <v>30</v>
      </c>
    </row>
    <row r="38" ht="15.75" customHeight="1">
      <c r="A38" s="1">
        <v>1.0</v>
      </c>
      <c r="B38" s="6">
        <v>42150.0</v>
      </c>
      <c r="C38" s="7">
        <f t="shared" si="1"/>
        <v>22</v>
      </c>
      <c r="D38" s="7">
        <v>2015.0</v>
      </c>
      <c r="E38" s="1" t="s">
        <v>43</v>
      </c>
      <c r="F38" s="8" t="s">
        <v>75</v>
      </c>
      <c r="G38" s="8" t="s">
        <v>29</v>
      </c>
      <c r="H38" s="8" t="s">
        <v>30</v>
      </c>
      <c r="I38" s="8" t="s">
        <v>30</v>
      </c>
      <c r="J38" s="8" t="s">
        <v>30</v>
      </c>
      <c r="K38" s="1" t="s">
        <v>30</v>
      </c>
      <c r="L38" s="8" t="s">
        <v>30</v>
      </c>
      <c r="M38" s="8" t="s">
        <v>30</v>
      </c>
      <c r="N38" s="8" t="s">
        <v>30</v>
      </c>
      <c r="O38" s="8" t="s">
        <v>30</v>
      </c>
      <c r="P38" s="1" t="s">
        <v>78</v>
      </c>
    </row>
    <row r="39" ht="15.75" customHeight="1">
      <c r="A39" s="1">
        <v>1.0</v>
      </c>
      <c r="B39" s="6">
        <v>42150.0</v>
      </c>
      <c r="C39" s="7">
        <f t="shared" si="1"/>
        <v>22</v>
      </c>
      <c r="D39" s="7">
        <v>2015.0</v>
      </c>
      <c r="E39" s="1" t="s">
        <v>43</v>
      </c>
      <c r="F39" s="8" t="s">
        <v>75</v>
      </c>
      <c r="G39" s="8" t="s">
        <v>31</v>
      </c>
      <c r="H39" s="8" t="s">
        <v>30</v>
      </c>
      <c r="I39" s="8" t="s">
        <v>30</v>
      </c>
      <c r="J39" s="8" t="s">
        <v>30</v>
      </c>
      <c r="K39" s="1" t="s">
        <v>30</v>
      </c>
      <c r="L39" s="8" t="s">
        <v>30</v>
      </c>
      <c r="M39" s="8" t="s">
        <v>30</v>
      </c>
      <c r="N39" s="8" t="s">
        <v>30</v>
      </c>
      <c r="O39" s="8" t="s">
        <v>30</v>
      </c>
      <c r="P39" s="1" t="s">
        <v>78</v>
      </c>
    </row>
    <row r="40" ht="15.75" customHeight="1">
      <c r="A40" s="1">
        <v>1.0</v>
      </c>
      <c r="B40" s="6">
        <v>42150.0</v>
      </c>
      <c r="C40" s="7">
        <f t="shared" si="1"/>
        <v>22</v>
      </c>
      <c r="D40" s="7">
        <v>2015.0</v>
      </c>
      <c r="E40" s="1" t="s">
        <v>43</v>
      </c>
      <c r="F40" s="8" t="s">
        <v>44</v>
      </c>
      <c r="G40" s="8" t="s">
        <v>29</v>
      </c>
      <c r="H40" s="8">
        <v>5.0</v>
      </c>
      <c r="I40" s="8">
        <v>4.0</v>
      </c>
      <c r="J40" s="8">
        <v>1.0</v>
      </c>
      <c r="K40" s="1" t="s">
        <v>30</v>
      </c>
      <c r="L40" s="8">
        <v>0.0</v>
      </c>
      <c r="M40" s="8">
        <f t="shared" ref="M40:M49" si="3">N40+O40</f>
        <v>0</v>
      </c>
      <c r="N40" s="8">
        <v>0.0</v>
      </c>
      <c r="O40" s="8">
        <v>0.0</v>
      </c>
      <c r="P40" s="1" t="s">
        <v>30</v>
      </c>
    </row>
    <row r="41" ht="15.75" customHeight="1">
      <c r="A41" s="1">
        <v>1.0</v>
      </c>
      <c r="B41" s="6">
        <v>42150.0</v>
      </c>
      <c r="C41" s="7">
        <f t="shared" si="1"/>
        <v>22</v>
      </c>
      <c r="D41" s="7">
        <v>2015.0</v>
      </c>
      <c r="E41" s="1" t="s">
        <v>43</v>
      </c>
      <c r="F41" s="8" t="s">
        <v>44</v>
      </c>
      <c r="G41" s="8" t="s">
        <v>31</v>
      </c>
      <c r="H41" s="8">
        <v>11.0</v>
      </c>
      <c r="I41" s="8">
        <v>8.0</v>
      </c>
      <c r="J41" s="8">
        <v>3.0</v>
      </c>
      <c r="K41" s="1" t="s">
        <v>30</v>
      </c>
      <c r="L41" s="8">
        <v>0.0</v>
      </c>
      <c r="M41" s="8">
        <f t="shared" si="3"/>
        <v>0</v>
      </c>
      <c r="N41" s="8">
        <v>0.0</v>
      </c>
      <c r="O41" s="8">
        <v>0.0</v>
      </c>
      <c r="P41" s="1" t="s">
        <v>30</v>
      </c>
    </row>
    <row r="42" ht="15.75" customHeight="1">
      <c r="A42" s="1">
        <v>1.0</v>
      </c>
      <c r="B42" s="6">
        <v>42150.0</v>
      </c>
      <c r="C42" s="7">
        <f t="shared" si="1"/>
        <v>22</v>
      </c>
      <c r="D42" s="7">
        <v>2015.0</v>
      </c>
      <c r="E42" s="1" t="s">
        <v>39</v>
      </c>
      <c r="F42" s="8" t="s">
        <v>40</v>
      </c>
      <c r="G42" s="8" t="s">
        <v>29</v>
      </c>
      <c r="H42" s="8">
        <v>19.0</v>
      </c>
      <c r="I42" s="8">
        <v>0.0</v>
      </c>
      <c r="J42" s="8">
        <v>19.0</v>
      </c>
      <c r="K42" s="1" t="s">
        <v>30</v>
      </c>
      <c r="L42" s="8">
        <v>16.0</v>
      </c>
      <c r="M42" s="8">
        <f t="shared" si="3"/>
        <v>3</v>
      </c>
      <c r="N42" s="8">
        <v>3.0</v>
      </c>
      <c r="O42" s="8">
        <v>0.0</v>
      </c>
      <c r="P42" s="1" t="s">
        <v>30</v>
      </c>
    </row>
    <row r="43" ht="15.75" customHeight="1">
      <c r="A43" s="1">
        <v>1.0</v>
      </c>
      <c r="B43" s="6">
        <v>42150.0</v>
      </c>
      <c r="C43" s="7">
        <f t="shared" si="1"/>
        <v>22</v>
      </c>
      <c r="D43" s="7">
        <v>2015.0</v>
      </c>
      <c r="E43" s="1" t="s">
        <v>39</v>
      </c>
      <c r="F43" s="8" t="s">
        <v>40</v>
      </c>
      <c r="G43" s="8" t="s">
        <v>31</v>
      </c>
      <c r="H43" s="8">
        <v>15.0</v>
      </c>
      <c r="I43" s="8">
        <v>1.0</v>
      </c>
      <c r="J43" s="8">
        <v>14.0</v>
      </c>
      <c r="K43" s="1" t="s">
        <v>30</v>
      </c>
      <c r="L43" s="8">
        <v>6.0</v>
      </c>
      <c r="M43" s="8">
        <f t="shared" si="3"/>
        <v>8</v>
      </c>
      <c r="N43" s="8">
        <v>5.0</v>
      </c>
      <c r="O43" s="8">
        <v>3.0</v>
      </c>
      <c r="P43" s="1" t="s">
        <v>30</v>
      </c>
    </row>
    <row r="44" ht="15.75" customHeight="1">
      <c r="A44" s="1">
        <v>1.0</v>
      </c>
      <c r="B44" s="6">
        <v>42150.0</v>
      </c>
      <c r="C44" s="7">
        <f t="shared" si="1"/>
        <v>22</v>
      </c>
      <c r="D44" s="7">
        <v>2015.0</v>
      </c>
      <c r="E44" s="1" t="s">
        <v>39</v>
      </c>
      <c r="F44" s="8" t="s">
        <v>41</v>
      </c>
      <c r="G44" s="8" t="s">
        <v>29</v>
      </c>
      <c r="H44" s="8">
        <v>41.0</v>
      </c>
      <c r="I44" s="8">
        <v>2.0</v>
      </c>
      <c r="J44" s="8">
        <v>39.0</v>
      </c>
      <c r="K44" s="1" t="s">
        <v>30</v>
      </c>
      <c r="L44" s="8">
        <v>1.0</v>
      </c>
      <c r="M44" s="8">
        <f t="shared" si="3"/>
        <v>26</v>
      </c>
      <c r="N44" s="8">
        <v>26.0</v>
      </c>
      <c r="O44" s="8">
        <v>0.0</v>
      </c>
      <c r="P44" s="1" t="s">
        <v>30</v>
      </c>
    </row>
    <row r="45" ht="15.75" customHeight="1">
      <c r="A45" s="1">
        <v>1.0</v>
      </c>
      <c r="B45" s="6">
        <v>42150.0</v>
      </c>
      <c r="C45" s="7">
        <f t="shared" si="1"/>
        <v>22</v>
      </c>
      <c r="D45" s="7">
        <v>2015.0</v>
      </c>
      <c r="E45" s="1" t="s">
        <v>39</v>
      </c>
      <c r="F45" s="8" t="s">
        <v>41</v>
      </c>
      <c r="G45" s="8" t="s">
        <v>31</v>
      </c>
      <c r="H45" s="8">
        <v>8.0</v>
      </c>
      <c r="I45" s="8">
        <v>3.0</v>
      </c>
      <c r="J45" s="8">
        <v>5.0</v>
      </c>
      <c r="K45" s="1" t="s">
        <v>30</v>
      </c>
      <c r="L45" s="8">
        <v>0.0</v>
      </c>
      <c r="M45" s="8">
        <f t="shared" si="3"/>
        <v>5</v>
      </c>
      <c r="N45" s="8">
        <v>4.0</v>
      </c>
      <c r="O45" s="8">
        <v>1.0</v>
      </c>
      <c r="P45" s="1" t="s">
        <v>30</v>
      </c>
    </row>
    <row r="46" ht="15.75" customHeight="1">
      <c r="A46" s="1">
        <v>1.0</v>
      </c>
      <c r="B46" s="6">
        <v>42150.0</v>
      </c>
      <c r="C46" s="7">
        <f t="shared" si="1"/>
        <v>22</v>
      </c>
      <c r="D46" s="7">
        <v>2015.0</v>
      </c>
      <c r="E46" s="1" t="s">
        <v>39</v>
      </c>
      <c r="F46" s="8" t="s">
        <v>42</v>
      </c>
      <c r="G46" s="8" t="s">
        <v>29</v>
      </c>
      <c r="H46" s="8">
        <v>44.0</v>
      </c>
      <c r="I46" s="8">
        <v>17.0</v>
      </c>
      <c r="J46" s="8">
        <v>27.0</v>
      </c>
      <c r="K46" s="1" t="s">
        <v>30</v>
      </c>
      <c r="L46" s="8">
        <v>4.0</v>
      </c>
      <c r="M46" s="8">
        <f t="shared" si="3"/>
        <v>23</v>
      </c>
      <c r="N46" s="8">
        <v>21.0</v>
      </c>
      <c r="O46" s="8">
        <v>2.0</v>
      </c>
      <c r="P46" s="1" t="s">
        <v>30</v>
      </c>
    </row>
    <row r="47" ht="15.75" customHeight="1">
      <c r="A47" s="1">
        <v>1.0</v>
      </c>
      <c r="B47" s="6">
        <v>42150.0</v>
      </c>
      <c r="C47" s="7">
        <f t="shared" si="1"/>
        <v>22</v>
      </c>
      <c r="D47" s="7">
        <v>2015.0</v>
      </c>
      <c r="E47" s="1" t="s">
        <v>39</v>
      </c>
      <c r="F47" s="8" t="s">
        <v>42</v>
      </c>
      <c r="G47" s="8" t="s">
        <v>31</v>
      </c>
      <c r="H47" s="8">
        <v>0.0</v>
      </c>
      <c r="I47" s="8">
        <v>0.0</v>
      </c>
      <c r="J47" s="8">
        <v>0.0</v>
      </c>
      <c r="K47" s="1" t="s">
        <v>30</v>
      </c>
      <c r="L47" s="8">
        <v>0.0</v>
      </c>
      <c r="M47" s="8">
        <f t="shared" si="3"/>
        <v>0</v>
      </c>
      <c r="N47" s="8">
        <v>0.0</v>
      </c>
      <c r="O47" s="8">
        <v>0.0</v>
      </c>
      <c r="P47" s="1" t="s">
        <v>79</v>
      </c>
    </row>
    <row r="48" ht="15.75" customHeight="1">
      <c r="A48" s="1">
        <v>1.0</v>
      </c>
      <c r="B48" s="6">
        <v>42150.0</v>
      </c>
      <c r="C48" s="7">
        <f t="shared" si="1"/>
        <v>22</v>
      </c>
      <c r="D48" s="7">
        <v>2015.0</v>
      </c>
      <c r="E48" s="1" t="s">
        <v>45</v>
      </c>
      <c r="F48" s="8" t="s">
        <v>46</v>
      </c>
      <c r="G48" s="8" t="s">
        <v>29</v>
      </c>
      <c r="H48" s="8">
        <v>11.0</v>
      </c>
      <c r="I48" s="8">
        <v>5.0</v>
      </c>
      <c r="J48" s="8">
        <v>6.0</v>
      </c>
      <c r="K48" s="1" t="s">
        <v>30</v>
      </c>
      <c r="L48" s="8">
        <v>2.0</v>
      </c>
      <c r="M48" s="8">
        <f t="shared" si="3"/>
        <v>6</v>
      </c>
      <c r="N48" s="8">
        <v>4.0</v>
      </c>
      <c r="O48" s="8">
        <v>2.0</v>
      </c>
      <c r="P48" s="1" t="s">
        <v>30</v>
      </c>
    </row>
    <row r="49" ht="15.75" customHeight="1">
      <c r="A49" s="1">
        <v>1.0</v>
      </c>
      <c r="B49" s="6">
        <v>42150.0</v>
      </c>
      <c r="C49" s="7">
        <f t="shared" si="1"/>
        <v>22</v>
      </c>
      <c r="D49" s="7">
        <v>2015.0</v>
      </c>
      <c r="E49" s="1" t="s">
        <v>45</v>
      </c>
      <c r="F49" s="8" t="s">
        <v>46</v>
      </c>
      <c r="G49" s="8" t="s">
        <v>31</v>
      </c>
      <c r="H49" s="8">
        <v>16.0</v>
      </c>
      <c r="I49" s="8">
        <v>16.0</v>
      </c>
      <c r="J49" s="8">
        <v>0.0</v>
      </c>
      <c r="K49" s="1" t="s">
        <v>30</v>
      </c>
      <c r="L49" s="8">
        <v>0.0</v>
      </c>
      <c r="M49" s="8">
        <f t="shared" si="3"/>
        <v>0</v>
      </c>
      <c r="N49" s="8">
        <v>0.0</v>
      </c>
      <c r="O49" s="8">
        <v>0.0</v>
      </c>
      <c r="P49" s="1" t="s">
        <v>30</v>
      </c>
    </row>
    <row r="50" ht="15.75" customHeight="1">
      <c r="A50" s="1">
        <v>1.0</v>
      </c>
      <c r="B50" s="6">
        <v>42150.0</v>
      </c>
      <c r="C50" s="7">
        <f t="shared" si="1"/>
        <v>22</v>
      </c>
      <c r="D50" s="7">
        <v>2015.0</v>
      </c>
      <c r="E50" s="1" t="s">
        <v>45</v>
      </c>
      <c r="F50" s="8" t="s">
        <v>48</v>
      </c>
      <c r="G50" s="8" t="s">
        <v>29</v>
      </c>
      <c r="H50" s="8" t="s">
        <v>30</v>
      </c>
      <c r="I50" s="8" t="s">
        <v>30</v>
      </c>
      <c r="J50" s="8" t="s">
        <v>30</v>
      </c>
      <c r="K50" s="1" t="s">
        <v>30</v>
      </c>
      <c r="L50" s="8" t="s">
        <v>30</v>
      </c>
      <c r="M50" s="8" t="s">
        <v>30</v>
      </c>
      <c r="N50" s="8" t="s">
        <v>30</v>
      </c>
      <c r="O50" s="8" t="s">
        <v>30</v>
      </c>
      <c r="P50" s="1" t="s">
        <v>80</v>
      </c>
    </row>
    <row r="51" ht="15.75" customHeight="1">
      <c r="A51" s="1">
        <v>1.0</v>
      </c>
      <c r="B51" s="6">
        <v>42150.0</v>
      </c>
      <c r="C51" s="7">
        <f t="shared" si="1"/>
        <v>22</v>
      </c>
      <c r="D51" s="7">
        <v>2015.0</v>
      </c>
      <c r="E51" s="1" t="s">
        <v>45</v>
      </c>
      <c r="F51" s="8" t="s">
        <v>48</v>
      </c>
      <c r="G51" s="8" t="s">
        <v>31</v>
      </c>
      <c r="H51" s="8">
        <v>8.0</v>
      </c>
      <c r="I51" s="8">
        <v>6.0</v>
      </c>
      <c r="J51" s="8">
        <v>2.0</v>
      </c>
      <c r="K51" s="1" t="s">
        <v>30</v>
      </c>
      <c r="L51" s="8">
        <v>0.0</v>
      </c>
      <c r="M51" s="8">
        <f>N51+O51</f>
        <v>0</v>
      </c>
      <c r="N51" s="8">
        <v>0.0</v>
      </c>
      <c r="O51" s="8">
        <v>0.0</v>
      </c>
      <c r="P51" s="1" t="s">
        <v>30</v>
      </c>
    </row>
    <row r="52" ht="15.75" customHeight="1">
      <c r="A52" s="1">
        <v>1.0</v>
      </c>
      <c r="B52" s="6">
        <v>42151.0</v>
      </c>
      <c r="C52" s="7">
        <f t="shared" si="1"/>
        <v>22</v>
      </c>
      <c r="D52" s="7">
        <v>2015.0</v>
      </c>
      <c r="E52" s="1" t="s">
        <v>27</v>
      </c>
      <c r="F52" s="8" t="s">
        <v>28</v>
      </c>
      <c r="G52" s="8" t="s">
        <v>29</v>
      </c>
      <c r="H52" s="8" t="s">
        <v>30</v>
      </c>
      <c r="I52" s="8" t="s">
        <v>30</v>
      </c>
      <c r="J52" s="8" t="s">
        <v>30</v>
      </c>
      <c r="K52" s="1" t="s">
        <v>30</v>
      </c>
      <c r="L52" s="8" t="s">
        <v>30</v>
      </c>
      <c r="M52" s="8" t="s">
        <v>30</v>
      </c>
      <c r="N52" s="8" t="s">
        <v>30</v>
      </c>
      <c r="O52" s="8" t="s">
        <v>30</v>
      </c>
      <c r="P52" s="1" t="s">
        <v>77</v>
      </c>
    </row>
    <row r="53" ht="15.75" customHeight="1">
      <c r="A53" s="1">
        <v>1.0</v>
      </c>
      <c r="B53" s="6">
        <v>42151.0</v>
      </c>
      <c r="C53" s="7">
        <f t="shared" si="1"/>
        <v>22</v>
      </c>
      <c r="D53" s="7">
        <v>2015.0</v>
      </c>
      <c r="E53" s="1" t="s">
        <v>27</v>
      </c>
      <c r="F53" s="8" t="s">
        <v>28</v>
      </c>
      <c r="G53" s="8" t="s">
        <v>31</v>
      </c>
      <c r="H53" s="8" t="s">
        <v>30</v>
      </c>
      <c r="I53" s="8" t="s">
        <v>30</v>
      </c>
      <c r="J53" s="8" t="s">
        <v>30</v>
      </c>
      <c r="K53" s="1" t="s">
        <v>30</v>
      </c>
      <c r="L53" s="8" t="s">
        <v>30</v>
      </c>
      <c r="M53" s="8" t="s">
        <v>30</v>
      </c>
      <c r="N53" s="8" t="s">
        <v>30</v>
      </c>
      <c r="O53" s="8" t="s">
        <v>30</v>
      </c>
      <c r="P53" s="1" t="s">
        <v>77</v>
      </c>
    </row>
    <row r="54" ht="15.75" customHeight="1">
      <c r="A54" s="1">
        <v>1.0</v>
      </c>
      <c r="B54" s="6">
        <v>42151.0</v>
      </c>
      <c r="C54" s="7">
        <f t="shared" si="1"/>
        <v>22</v>
      </c>
      <c r="D54" s="7">
        <v>2015.0</v>
      </c>
      <c r="E54" s="1" t="s">
        <v>27</v>
      </c>
      <c r="F54" s="8" t="s">
        <v>33</v>
      </c>
      <c r="G54" s="8" t="s">
        <v>29</v>
      </c>
      <c r="H54" s="8">
        <v>2.0</v>
      </c>
      <c r="I54" s="8">
        <v>0.0</v>
      </c>
      <c r="J54" s="8">
        <v>2.0</v>
      </c>
      <c r="K54" s="1" t="s">
        <v>30</v>
      </c>
      <c r="L54" s="8">
        <v>2.0</v>
      </c>
      <c r="M54" s="8">
        <f t="shared" ref="M54:M57" si="4">N54+O54</f>
        <v>0</v>
      </c>
      <c r="N54" s="8">
        <v>0.0</v>
      </c>
      <c r="O54" s="8">
        <v>0.0</v>
      </c>
      <c r="P54" s="1" t="s">
        <v>30</v>
      </c>
    </row>
    <row r="55" ht="15.75" customHeight="1">
      <c r="A55" s="1">
        <v>1.0</v>
      </c>
      <c r="B55" s="6">
        <v>42151.0</v>
      </c>
      <c r="C55" s="7">
        <f t="shared" si="1"/>
        <v>22</v>
      </c>
      <c r="D55" s="7">
        <v>2015.0</v>
      </c>
      <c r="E55" s="1" t="s">
        <v>27</v>
      </c>
      <c r="F55" s="8" t="s">
        <v>33</v>
      </c>
      <c r="G55" s="8" t="s">
        <v>31</v>
      </c>
      <c r="H55" s="8">
        <v>11.0</v>
      </c>
      <c r="I55" s="8">
        <v>4.0</v>
      </c>
      <c r="J55" s="8">
        <v>7.0</v>
      </c>
      <c r="K55" s="1" t="s">
        <v>30</v>
      </c>
      <c r="L55" s="8">
        <v>4.0</v>
      </c>
      <c r="M55" s="8">
        <f t="shared" si="4"/>
        <v>3</v>
      </c>
      <c r="N55" s="8">
        <v>3.0</v>
      </c>
      <c r="O55" s="8">
        <v>0.0</v>
      </c>
      <c r="P55" s="1" t="s">
        <v>30</v>
      </c>
    </row>
    <row r="56" ht="15.75" customHeight="1">
      <c r="A56" s="1">
        <v>1.0</v>
      </c>
      <c r="B56" s="6">
        <v>42151.0</v>
      </c>
      <c r="C56" s="7">
        <f t="shared" si="1"/>
        <v>22</v>
      </c>
      <c r="D56" s="7">
        <v>2015.0</v>
      </c>
      <c r="E56" s="1" t="s">
        <v>27</v>
      </c>
      <c r="F56" s="8" t="s">
        <v>34</v>
      </c>
      <c r="G56" s="8" t="s">
        <v>29</v>
      </c>
      <c r="H56" s="8">
        <v>5.0</v>
      </c>
      <c r="I56" s="8">
        <v>1.0</v>
      </c>
      <c r="J56" s="8">
        <v>4.0</v>
      </c>
      <c r="K56" s="1" t="s">
        <v>30</v>
      </c>
      <c r="L56" s="8">
        <v>1.0</v>
      </c>
      <c r="M56" s="8">
        <f t="shared" si="4"/>
        <v>2</v>
      </c>
      <c r="N56" s="8">
        <v>2.0</v>
      </c>
      <c r="O56" s="8">
        <v>0.0</v>
      </c>
      <c r="P56" s="1" t="s">
        <v>30</v>
      </c>
    </row>
    <row r="57" ht="15.75" customHeight="1">
      <c r="A57" s="1">
        <v>1.0</v>
      </c>
      <c r="B57" s="6">
        <v>42151.0</v>
      </c>
      <c r="C57" s="7">
        <f t="shared" si="1"/>
        <v>22</v>
      </c>
      <c r="D57" s="7">
        <v>2015.0</v>
      </c>
      <c r="E57" s="1" t="s">
        <v>27</v>
      </c>
      <c r="F57" s="8" t="s">
        <v>34</v>
      </c>
      <c r="G57" s="8" t="s">
        <v>31</v>
      </c>
      <c r="H57" s="8">
        <v>3.0</v>
      </c>
      <c r="I57" s="8">
        <v>1.0</v>
      </c>
      <c r="J57" s="8">
        <v>2.0</v>
      </c>
      <c r="K57" s="1" t="s">
        <v>30</v>
      </c>
      <c r="L57" s="8">
        <v>2.0</v>
      </c>
      <c r="M57" s="8">
        <f t="shared" si="4"/>
        <v>0</v>
      </c>
      <c r="N57" s="8">
        <v>0.0</v>
      </c>
      <c r="O57" s="8">
        <v>0.0</v>
      </c>
      <c r="P57" s="1" t="s">
        <v>30</v>
      </c>
    </row>
    <row r="58" ht="15.75" customHeight="1">
      <c r="A58" s="1">
        <v>1.0</v>
      </c>
      <c r="B58" s="6">
        <v>42151.0</v>
      </c>
      <c r="C58" s="7">
        <f t="shared" si="1"/>
        <v>22</v>
      </c>
      <c r="D58" s="7">
        <v>2015.0</v>
      </c>
      <c r="E58" s="1" t="s">
        <v>62</v>
      </c>
      <c r="F58" s="8" t="s">
        <v>36</v>
      </c>
      <c r="G58" s="8" t="s">
        <v>29</v>
      </c>
      <c r="H58" s="8" t="s">
        <v>30</v>
      </c>
      <c r="I58" s="8" t="s">
        <v>30</v>
      </c>
      <c r="J58" s="8" t="s">
        <v>30</v>
      </c>
      <c r="K58" s="1" t="s">
        <v>30</v>
      </c>
      <c r="L58" s="8" t="s">
        <v>30</v>
      </c>
      <c r="M58" s="8" t="s">
        <v>30</v>
      </c>
      <c r="N58" s="8" t="s">
        <v>30</v>
      </c>
      <c r="O58" s="8" t="s">
        <v>30</v>
      </c>
      <c r="P58" s="1" t="s">
        <v>81</v>
      </c>
    </row>
    <row r="59" ht="15.75" customHeight="1">
      <c r="A59" s="1">
        <v>1.0</v>
      </c>
      <c r="B59" s="6">
        <v>42151.0</v>
      </c>
      <c r="C59" s="7">
        <f t="shared" si="1"/>
        <v>22</v>
      </c>
      <c r="D59" s="7">
        <v>2015.0</v>
      </c>
      <c r="E59" s="1" t="s">
        <v>62</v>
      </c>
      <c r="F59" s="8" t="s">
        <v>36</v>
      </c>
      <c r="G59" s="8" t="s">
        <v>31</v>
      </c>
      <c r="H59" s="8">
        <v>9.0</v>
      </c>
      <c r="I59" s="8">
        <v>4.0</v>
      </c>
      <c r="J59" s="8">
        <v>5.0</v>
      </c>
      <c r="K59" s="1" t="s">
        <v>30</v>
      </c>
      <c r="L59" s="8">
        <v>1.0</v>
      </c>
      <c r="M59" s="8">
        <f t="shared" ref="M59:M63" si="5">N59+O59</f>
        <v>4</v>
      </c>
      <c r="N59" s="8">
        <v>3.0</v>
      </c>
      <c r="O59" s="8">
        <v>1.0</v>
      </c>
      <c r="P59" s="1" t="s">
        <v>30</v>
      </c>
    </row>
    <row r="60" ht="15.75" customHeight="1">
      <c r="A60" s="1">
        <v>1.0</v>
      </c>
      <c r="B60" s="6">
        <v>42151.0</v>
      </c>
      <c r="C60" s="7">
        <f t="shared" si="1"/>
        <v>22</v>
      </c>
      <c r="D60" s="7">
        <v>2015.0</v>
      </c>
      <c r="E60" s="1" t="s">
        <v>62</v>
      </c>
      <c r="F60" s="8" t="s">
        <v>37</v>
      </c>
      <c r="G60" s="8" t="s">
        <v>29</v>
      </c>
      <c r="H60" s="8">
        <v>9.0</v>
      </c>
      <c r="I60" s="8">
        <v>3.0</v>
      </c>
      <c r="J60" s="8">
        <v>6.0</v>
      </c>
      <c r="K60" s="1" t="s">
        <v>30</v>
      </c>
      <c r="L60" s="8">
        <v>1.0</v>
      </c>
      <c r="M60" s="8">
        <f t="shared" si="5"/>
        <v>5</v>
      </c>
      <c r="N60" s="8">
        <v>5.0</v>
      </c>
      <c r="O60" s="8">
        <v>0.0</v>
      </c>
      <c r="P60" s="1" t="s">
        <v>30</v>
      </c>
    </row>
    <row r="61" ht="15.75" customHeight="1">
      <c r="A61" s="1">
        <v>1.0</v>
      </c>
      <c r="B61" s="6">
        <v>42151.0</v>
      </c>
      <c r="C61" s="7">
        <f t="shared" si="1"/>
        <v>22</v>
      </c>
      <c r="D61" s="7">
        <v>2015.0</v>
      </c>
      <c r="E61" s="1" t="s">
        <v>62</v>
      </c>
      <c r="F61" s="8" t="s">
        <v>37</v>
      </c>
      <c r="G61" s="8" t="s">
        <v>31</v>
      </c>
      <c r="H61" s="8">
        <v>16.0</v>
      </c>
      <c r="I61" s="8">
        <v>0.0</v>
      </c>
      <c r="J61" s="8">
        <v>16.0</v>
      </c>
      <c r="K61" s="1" t="s">
        <v>30</v>
      </c>
      <c r="L61" s="8">
        <v>8.0</v>
      </c>
      <c r="M61" s="8">
        <f t="shared" si="5"/>
        <v>7</v>
      </c>
      <c r="N61" s="8">
        <v>1.0</v>
      </c>
      <c r="O61" s="8">
        <v>6.0</v>
      </c>
      <c r="P61" s="1" t="s">
        <v>30</v>
      </c>
    </row>
    <row r="62" ht="15.75" customHeight="1">
      <c r="A62" s="1">
        <v>1.0</v>
      </c>
      <c r="B62" s="6">
        <v>42151.0</v>
      </c>
      <c r="C62" s="7">
        <f t="shared" si="1"/>
        <v>22</v>
      </c>
      <c r="D62" s="7">
        <v>2015.0</v>
      </c>
      <c r="E62" s="1" t="s">
        <v>62</v>
      </c>
      <c r="F62" s="8" t="s">
        <v>38</v>
      </c>
      <c r="G62" s="8" t="s">
        <v>29</v>
      </c>
      <c r="H62" s="8">
        <v>17.0</v>
      </c>
      <c r="I62" s="8">
        <v>5.0</v>
      </c>
      <c r="J62" s="8">
        <v>12.0</v>
      </c>
      <c r="K62" s="1" t="s">
        <v>30</v>
      </c>
      <c r="L62" s="8">
        <v>1.0</v>
      </c>
      <c r="M62" s="8">
        <f t="shared" si="5"/>
        <v>11</v>
      </c>
      <c r="N62" s="8">
        <v>11.0</v>
      </c>
      <c r="O62" s="8">
        <v>0.0</v>
      </c>
      <c r="P62" s="1" t="s">
        <v>30</v>
      </c>
    </row>
    <row r="63" ht="15.75" customHeight="1">
      <c r="A63" s="1">
        <v>1.0</v>
      </c>
      <c r="B63" s="6">
        <v>42151.0</v>
      </c>
      <c r="C63" s="7">
        <f t="shared" si="1"/>
        <v>22</v>
      </c>
      <c r="D63" s="7">
        <v>2015.0</v>
      </c>
      <c r="E63" s="1" t="s">
        <v>62</v>
      </c>
      <c r="F63" s="8" t="s">
        <v>38</v>
      </c>
      <c r="G63" s="8" t="s">
        <v>31</v>
      </c>
      <c r="H63" s="8">
        <v>98.0</v>
      </c>
      <c r="I63" s="8">
        <v>68.0</v>
      </c>
      <c r="J63" s="8">
        <v>30.0</v>
      </c>
      <c r="K63" s="1" t="s">
        <v>30</v>
      </c>
      <c r="L63" s="8">
        <v>1.0</v>
      </c>
      <c r="M63" s="8">
        <f t="shared" si="5"/>
        <v>24</v>
      </c>
      <c r="N63" s="8">
        <v>20.0</v>
      </c>
      <c r="O63" s="8">
        <v>4.0</v>
      </c>
      <c r="P63" s="1" t="s">
        <v>30</v>
      </c>
    </row>
    <row r="64" ht="15.75" customHeight="1">
      <c r="A64" s="1">
        <v>1.0</v>
      </c>
      <c r="B64" s="6">
        <v>42151.0</v>
      </c>
      <c r="C64" s="7">
        <f t="shared" si="1"/>
        <v>22</v>
      </c>
      <c r="D64" s="7">
        <v>2015.0</v>
      </c>
      <c r="E64" s="1" t="s">
        <v>43</v>
      </c>
      <c r="F64" s="8" t="s">
        <v>75</v>
      </c>
      <c r="G64" s="8" t="s">
        <v>29</v>
      </c>
      <c r="H64" s="8" t="s">
        <v>30</v>
      </c>
      <c r="I64" s="8" t="s">
        <v>30</v>
      </c>
      <c r="J64" s="8" t="s">
        <v>30</v>
      </c>
      <c r="K64" s="1" t="s">
        <v>30</v>
      </c>
      <c r="L64" s="8" t="s">
        <v>30</v>
      </c>
      <c r="M64" s="8" t="s">
        <v>30</v>
      </c>
      <c r="N64" s="8" t="s">
        <v>30</v>
      </c>
      <c r="O64" s="8" t="s">
        <v>30</v>
      </c>
      <c r="P64" s="1" t="s">
        <v>78</v>
      </c>
    </row>
    <row r="65" ht="15.75" customHeight="1">
      <c r="A65" s="1">
        <v>1.0</v>
      </c>
      <c r="B65" s="6">
        <v>42151.0</v>
      </c>
      <c r="C65" s="7">
        <f t="shared" si="1"/>
        <v>22</v>
      </c>
      <c r="D65" s="7">
        <v>2015.0</v>
      </c>
      <c r="E65" s="1" t="s">
        <v>43</v>
      </c>
      <c r="F65" s="8" t="s">
        <v>75</v>
      </c>
      <c r="G65" s="8" t="s">
        <v>31</v>
      </c>
      <c r="H65" s="8" t="s">
        <v>30</v>
      </c>
      <c r="I65" s="8" t="s">
        <v>30</v>
      </c>
      <c r="J65" s="8" t="s">
        <v>30</v>
      </c>
      <c r="K65" s="1" t="s">
        <v>30</v>
      </c>
      <c r="L65" s="8" t="s">
        <v>30</v>
      </c>
      <c r="M65" s="8" t="s">
        <v>30</v>
      </c>
      <c r="N65" s="8" t="s">
        <v>30</v>
      </c>
      <c r="O65" s="8" t="s">
        <v>30</v>
      </c>
      <c r="P65" s="1" t="s">
        <v>78</v>
      </c>
    </row>
    <row r="66" ht="15.75" customHeight="1">
      <c r="A66" s="1">
        <v>1.0</v>
      </c>
      <c r="B66" s="6">
        <v>42151.0</v>
      </c>
      <c r="C66" s="7">
        <f t="shared" si="1"/>
        <v>22</v>
      </c>
      <c r="D66" s="7">
        <v>2015.0</v>
      </c>
      <c r="E66" s="1" t="s">
        <v>43</v>
      </c>
      <c r="F66" s="8" t="s">
        <v>44</v>
      </c>
      <c r="G66" s="8" t="s">
        <v>29</v>
      </c>
      <c r="H66" s="8">
        <v>9.0</v>
      </c>
      <c r="I66" s="8">
        <v>5.0</v>
      </c>
      <c r="J66" s="8">
        <v>4.0</v>
      </c>
      <c r="K66" s="1" t="s">
        <v>30</v>
      </c>
      <c r="L66" s="8">
        <v>2.0</v>
      </c>
      <c r="M66" s="8">
        <f>N66+O66</f>
        <v>2</v>
      </c>
      <c r="N66" s="8">
        <v>1.0</v>
      </c>
      <c r="O66" s="8">
        <v>1.0</v>
      </c>
      <c r="P66" s="1" t="s">
        <v>30</v>
      </c>
    </row>
    <row r="67" ht="15.75" customHeight="1">
      <c r="A67" s="1">
        <v>1.0</v>
      </c>
      <c r="B67" s="6">
        <v>42151.0</v>
      </c>
      <c r="C67" s="7">
        <f t="shared" si="1"/>
        <v>22</v>
      </c>
      <c r="D67" s="7">
        <v>2015.0</v>
      </c>
      <c r="E67" s="1" t="s">
        <v>43</v>
      </c>
      <c r="F67" s="8" t="s">
        <v>44</v>
      </c>
      <c r="G67" s="8" t="s">
        <v>31</v>
      </c>
      <c r="H67" s="8" t="s">
        <v>30</v>
      </c>
      <c r="I67" s="8" t="s">
        <v>30</v>
      </c>
      <c r="J67" s="8" t="s">
        <v>30</v>
      </c>
      <c r="K67" s="1" t="s">
        <v>30</v>
      </c>
      <c r="L67" s="8" t="s">
        <v>30</v>
      </c>
      <c r="M67" s="8" t="s">
        <v>30</v>
      </c>
      <c r="N67" s="8" t="s">
        <v>30</v>
      </c>
      <c r="O67" s="8" t="s">
        <v>30</v>
      </c>
      <c r="P67" s="1" t="s">
        <v>81</v>
      </c>
    </row>
    <row r="68" ht="15.75" customHeight="1">
      <c r="A68" s="1">
        <v>1.0</v>
      </c>
      <c r="B68" s="6">
        <v>42151.0</v>
      </c>
      <c r="C68" s="7">
        <f t="shared" si="1"/>
        <v>22</v>
      </c>
      <c r="D68" s="7">
        <v>2015.0</v>
      </c>
      <c r="E68" s="1" t="s">
        <v>39</v>
      </c>
      <c r="F68" s="8" t="s">
        <v>40</v>
      </c>
      <c r="G68" s="8" t="s">
        <v>29</v>
      </c>
      <c r="H68" s="8">
        <v>6.0</v>
      </c>
      <c r="I68" s="8">
        <v>0.0</v>
      </c>
      <c r="J68" s="8">
        <v>6.0</v>
      </c>
      <c r="K68" s="1" t="s">
        <v>30</v>
      </c>
      <c r="L68" s="8">
        <v>3.0</v>
      </c>
      <c r="M68" s="8">
        <f t="shared" ref="M68:M75" si="6">N68+O68</f>
        <v>3</v>
      </c>
      <c r="N68" s="8">
        <v>3.0</v>
      </c>
      <c r="O68" s="8">
        <v>0.0</v>
      </c>
      <c r="P68" s="1" t="s">
        <v>30</v>
      </c>
    </row>
    <row r="69" ht="15.75" customHeight="1">
      <c r="A69" s="1">
        <v>1.0</v>
      </c>
      <c r="B69" s="6">
        <v>42151.0</v>
      </c>
      <c r="C69" s="7">
        <f t="shared" si="1"/>
        <v>22</v>
      </c>
      <c r="D69" s="7">
        <v>2015.0</v>
      </c>
      <c r="E69" s="1" t="s">
        <v>39</v>
      </c>
      <c r="F69" s="8" t="s">
        <v>40</v>
      </c>
      <c r="G69" s="8" t="s">
        <v>31</v>
      </c>
      <c r="H69" s="8">
        <v>13.0</v>
      </c>
      <c r="I69" s="8">
        <v>1.0</v>
      </c>
      <c r="J69" s="8">
        <v>12.0</v>
      </c>
      <c r="K69" s="1" t="s">
        <v>30</v>
      </c>
      <c r="L69" s="8">
        <v>3.0</v>
      </c>
      <c r="M69" s="8">
        <f t="shared" si="6"/>
        <v>9</v>
      </c>
      <c r="N69" s="8">
        <v>9.0</v>
      </c>
      <c r="O69" s="8">
        <v>0.0</v>
      </c>
      <c r="P69" s="1" t="s">
        <v>30</v>
      </c>
    </row>
    <row r="70" ht="15.75" customHeight="1">
      <c r="A70" s="1">
        <v>1.0</v>
      </c>
      <c r="B70" s="6">
        <v>42151.0</v>
      </c>
      <c r="C70" s="7">
        <f t="shared" si="1"/>
        <v>22</v>
      </c>
      <c r="D70" s="7">
        <v>2015.0</v>
      </c>
      <c r="E70" s="1" t="s">
        <v>39</v>
      </c>
      <c r="F70" s="8" t="s">
        <v>41</v>
      </c>
      <c r="G70" s="8" t="s">
        <v>29</v>
      </c>
      <c r="H70" s="8">
        <v>56.0</v>
      </c>
      <c r="I70" s="8">
        <v>14.0</v>
      </c>
      <c r="J70" s="8">
        <v>42.0</v>
      </c>
      <c r="K70" s="1" t="s">
        <v>30</v>
      </c>
      <c r="L70" s="8">
        <v>2.0</v>
      </c>
      <c r="M70" s="8">
        <f t="shared" si="6"/>
        <v>39</v>
      </c>
      <c r="N70" s="8">
        <v>39.0</v>
      </c>
      <c r="O70" s="8">
        <v>0.0</v>
      </c>
      <c r="P70" s="1" t="s">
        <v>30</v>
      </c>
    </row>
    <row r="71" ht="15.75" customHeight="1">
      <c r="A71" s="1">
        <v>1.0</v>
      </c>
      <c r="B71" s="6">
        <v>42151.0</v>
      </c>
      <c r="C71" s="7">
        <f t="shared" si="1"/>
        <v>22</v>
      </c>
      <c r="D71" s="7">
        <v>2015.0</v>
      </c>
      <c r="E71" s="1" t="s">
        <v>39</v>
      </c>
      <c r="F71" s="8" t="s">
        <v>41</v>
      </c>
      <c r="G71" s="8" t="s">
        <v>31</v>
      </c>
      <c r="H71" s="8">
        <v>15.0</v>
      </c>
      <c r="I71" s="8">
        <v>6.0</v>
      </c>
      <c r="J71" s="8">
        <v>9.0</v>
      </c>
      <c r="K71" s="1" t="s">
        <v>30</v>
      </c>
      <c r="L71" s="8">
        <v>1.0</v>
      </c>
      <c r="M71" s="8">
        <f t="shared" si="6"/>
        <v>8</v>
      </c>
      <c r="N71" s="8">
        <v>8.0</v>
      </c>
      <c r="O71" s="8">
        <v>0.0</v>
      </c>
      <c r="P71" s="1" t="s">
        <v>30</v>
      </c>
    </row>
    <row r="72" ht="15.75" customHeight="1">
      <c r="A72" s="1">
        <v>1.0</v>
      </c>
      <c r="B72" s="6">
        <v>42151.0</v>
      </c>
      <c r="C72" s="7">
        <f t="shared" si="1"/>
        <v>22</v>
      </c>
      <c r="D72" s="7">
        <v>2015.0</v>
      </c>
      <c r="E72" s="1" t="s">
        <v>39</v>
      </c>
      <c r="F72" s="8" t="s">
        <v>42</v>
      </c>
      <c r="G72" s="8" t="s">
        <v>29</v>
      </c>
      <c r="H72" s="8">
        <v>27.0</v>
      </c>
      <c r="I72" s="8">
        <v>13.0</v>
      </c>
      <c r="J72" s="8">
        <v>14.0</v>
      </c>
      <c r="K72" s="1" t="s">
        <v>30</v>
      </c>
      <c r="L72" s="8">
        <v>2.0</v>
      </c>
      <c r="M72" s="8">
        <f t="shared" si="6"/>
        <v>9</v>
      </c>
      <c r="N72" s="8">
        <v>9.0</v>
      </c>
      <c r="O72" s="8">
        <v>0.0</v>
      </c>
      <c r="P72" s="1" t="s">
        <v>30</v>
      </c>
    </row>
    <row r="73" ht="15.75" customHeight="1">
      <c r="A73" s="1">
        <v>1.0</v>
      </c>
      <c r="B73" s="6">
        <v>42151.0</v>
      </c>
      <c r="C73" s="7">
        <f t="shared" si="1"/>
        <v>22</v>
      </c>
      <c r="D73" s="7">
        <v>2015.0</v>
      </c>
      <c r="E73" s="1" t="s">
        <v>39</v>
      </c>
      <c r="F73" s="8" t="s">
        <v>42</v>
      </c>
      <c r="G73" s="8" t="s">
        <v>31</v>
      </c>
      <c r="H73" s="8">
        <v>4.0</v>
      </c>
      <c r="I73" s="8">
        <v>1.0</v>
      </c>
      <c r="J73" s="8">
        <v>3.0</v>
      </c>
      <c r="K73" s="1" t="s">
        <v>30</v>
      </c>
      <c r="L73" s="8">
        <v>0.0</v>
      </c>
      <c r="M73" s="8">
        <f t="shared" si="6"/>
        <v>3</v>
      </c>
      <c r="N73" s="8">
        <v>3.0</v>
      </c>
      <c r="O73" s="8">
        <v>0.0</v>
      </c>
      <c r="P73" s="1" t="s">
        <v>30</v>
      </c>
    </row>
    <row r="74" ht="15.75" customHeight="1">
      <c r="A74" s="1">
        <v>1.0</v>
      </c>
      <c r="B74" s="6">
        <v>42151.0</v>
      </c>
      <c r="C74" s="7">
        <f t="shared" si="1"/>
        <v>22</v>
      </c>
      <c r="D74" s="7">
        <v>2015.0</v>
      </c>
      <c r="E74" s="1" t="s">
        <v>45</v>
      </c>
      <c r="F74" s="8" t="s">
        <v>46</v>
      </c>
      <c r="G74" s="8" t="s">
        <v>29</v>
      </c>
      <c r="H74" s="8">
        <v>7.0</v>
      </c>
      <c r="I74" s="8">
        <v>3.0</v>
      </c>
      <c r="J74" s="8">
        <v>4.0</v>
      </c>
      <c r="K74" s="1" t="s">
        <v>30</v>
      </c>
      <c r="L74" s="8">
        <v>1.0</v>
      </c>
      <c r="M74" s="8">
        <f t="shared" si="6"/>
        <v>3</v>
      </c>
      <c r="N74" s="8">
        <v>2.0</v>
      </c>
      <c r="O74" s="8">
        <v>1.0</v>
      </c>
      <c r="P74" s="1" t="s">
        <v>30</v>
      </c>
    </row>
    <row r="75" ht="15.75" customHeight="1">
      <c r="A75" s="1">
        <v>1.0</v>
      </c>
      <c r="B75" s="6">
        <v>42151.0</v>
      </c>
      <c r="C75" s="7">
        <f t="shared" si="1"/>
        <v>22</v>
      </c>
      <c r="D75" s="7">
        <v>2015.0</v>
      </c>
      <c r="E75" s="1" t="s">
        <v>45</v>
      </c>
      <c r="F75" s="8" t="s">
        <v>46</v>
      </c>
      <c r="G75" s="8" t="s">
        <v>31</v>
      </c>
      <c r="H75" s="8">
        <v>30.0</v>
      </c>
      <c r="I75" s="8">
        <v>22.0</v>
      </c>
      <c r="J75" s="8">
        <v>8.0</v>
      </c>
      <c r="K75" s="1" t="s">
        <v>30</v>
      </c>
      <c r="L75" s="8">
        <v>3.0</v>
      </c>
      <c r="M75" s="8">
        <f t="shared" si="6"/>
        <v>5</v>
      </c>
      <c r="N75" s="8">
        <v>5.0</v>
      </c>
      <c r="O75" s="8">
        <v>0.0</v>
      </c>
      <c r="P75" s="1" t="s">
        <v>30</v>
      </c>
    </row>
    <row r="76" ht="15.75" customHeight="1">
      <c r="A76" s="1">
        <v>1.0</v>
      </c>
      <c r="B76" s="6">
        <v>42151.0</v>
      </c>
      <c r="C76" s="7">
        <f t="shared" si="1"/>
        <v>22</v>
      </c>
      <c r="D76" s="7">
        <v>2015.0</v>
      </c>
      <c r="E76" s="1" t="s">
        <v>45</v>
      </c>
      <c r="F76" s="8" t="s">
        <v>48</v>
      </c>
      <c r="G76" s="8" t="s">
        <v>29</v>
      </c>
      <c r="H76" s="8" t="s">
        <v>30</v>
      </c>
      <c r="I76" s="8" t="s">
        <v>30</v>
      </c>
      <c r="J76" s="8" t="s">
        <v>30</v>
      </c>
      <c r="K76" s="1" t="s">
        <v>30</v>
      </c>
      <c r="L76" s="8" t="s">
        <v>30</v>
      </c>
      <c r="M76" s="8" t="s">
        <v>30</v>
      </c>
      <c r="N76" s="8" t="s">
        <v>30</v>
      </c>
      <c r="O76" s="8" t="s">
        <v>30</v>
      </c>
      <c r="P76" s="1" t="s">
        <v>80</v>
      </c>
    </row>
    <row r="77" ht="15.75" customHeight="1">
      <c r="A77" s="1">
        <v>1.0</v>
      </c>
      <c r="B77" s="6">
        <v>42151.0</v>
      </c>
      <c r="C77" s="7">
        <f t="shared" si="1"/>
        <v>22</v>
      </c>
      <c r="D77" s="7">
        <v>2015.0</v>
      </c>
      <c r="E77" s="1" t="s">
        <v>45</v>
      </c>
      <c r="F77" s="8" t="s">
        <v>48</v>
      </c>
      <c r="G77" s="8" t="s">
        <v>31</v>
      </c>
      <c r="H77" s="8">
        <v>5.0</v>
      </c>
      <c r="I77" s="8">
        <v>2.0</v>
      </c>
      <c r="J77" s="8">
        <v>3.0</v>
      </c>
      <c r="K77" s="1" t="s">
        <v>30</v>
      </c>
      <c r="L77" s="8">
        <v>2.0</v>
      </c>
      <c r="M77" s="8">
        <f t="shared" ref="M77:M90" si="7">N77+O77</f>
        <v>1</v>
      </c>
      <c r="N77" s="8">
        <v>1.0</v>
      </c>
      <c r="O77" s="8">
        <v>0.0</v>
      </c>
      <c r="P77" s="1" t="s">
        <v>30</v>
      </c>
    </row>
    <row r="78" ht="15.75" customHeight="1">
      <c r="A78" s="1">
        <v>2.0</v>
      </c>
      <c r="B78" s="6">
        <v>42171.0</v>
      </c>
      <c r="C78" s="7">
        <f t="shared" si="1"/>
        <v>25</v>
      </c>
      <c r="D78" s="7">
        <v>2015.0</v>
      </c>
      <c r="E78" s="1" t="s">
        <v>27</v>
      </c>
      <c r="F78" s="8" t="s">
        <v>28</v>
      </c>
      <c r="G78" s="8" t="s">
        <v>29</v>
      </c>
      <c r="H78" s="8">
        <v>49.0</v>
      </c>
      <c r="I78" s="8">
        <v>27.0</v>
      </c>
      <c r="J78" s="8">
        <v>22.0</v>
      </c>
      <c r="K78" s="1" t="s">
        <v>30</v>
      </c>
      <c r="L78" s="8">
        <v>5.0</v>
      </c>
      <c r="M78" s="8">
        <f t="shared" si="7"/>
        <v>17</v>
      </c>
      <c r="N78" s="8">
        <v>16.0</v>
      </c>
      <c r="O78" s="8">
        <v>1.0</v>
      </c>
      <c r="P78" s="1" t="s">
        <v>30</v>
      </c>
    </row>
    <row r="79" ht="15.75" customHeight="1">
      <c r="A79" s="1">
        <v>2.0</v>
      </c>
      <c r="B79" s="6">
        <v>42171.0</v>
      </c>
      <c r="C79" s="7">
        <f t="shared" si="1"/>
        <v>25</v>
      </c>
      <c r="D79" s="7">
        <v>2015.0</v>
      </c>
      <c r="E79" s="1" t="s">
        <v>27</v>
      </c>
      <c r="F79" s="8" t="s">
        <v>28</v>
      </c>
      <c r="G79" s="8" t="s">
        <v>31</v>
      </c>
      <c r="H79" s="8">
        <v>42.0</v>
      </c>
      <c r="I79" s="8">
        <v>22.0</v>
      </c>
      <c r="J79" s="8">
        <v>20.0</v>
      </c>
      <c r="K79" s="1">
        <v>1.0</v>
      </c>
      <c r="L79" s="8">
        <v>4.0</v>
      </c>
      <c r="M79" s="8">
        <f t="shared" si="7"/>
        <v>14</v>
      </c>
      <c r="N79" s="8">
        <v>14.0</v>
      </c>
      <c r="O79" s="8">
        <v>0.0</v>
      </c>
      <c r="P79" s="1" t="s">
        <v>30</v>
      </c>
    </row>
    <row r="80" ht="15.75" customHeight="1">
      <c r="A80" s="1">
        <v>2.0</v>
      </c>
      <c r="B80" s="6">
        <v>42171.0</v>
      </c>
      <c r="C80" s="7">
        <f t="shared" si="1"/>
        <v>25</v>
      </c>
      <c r="D80" s="7">
        <v>2015.0</v>
      </c>
      <c r="E80" s="1" t="s">
        <v>27</v>
      </c>
      <c r="F80" s="8" t="s">
        <v>33</v>
      </c>
      <c r="G80" s="8" t="s">
        <v>29</v>
      </c>
      <c r="H80" s="8">
        <v>9.0</v>
      </c>
      <c r="I80" s="8">
        <v>4.0</v>
      </c>
      <c r="J80" s="8">
        <v>4.0</v>
      </c>
      <c r="K80" s="1">
        <v>1.0</v>
      </c>
      <c r="L80" s="8">
        <v>1.0</v>
      </c>
      <c r="M80" s="8">
        <f t="shared" si="7"/>
        <v>3</v>
      </c>
      <c r="N80" s="8">
        <v>1.0</v>
      </c>
      <c r="O80" s="8">
        <v>2.0</v>
      </c>
      <c r="P80" s="1" t="s">
        <v>30</v>
      </c>
    </row>
    <row r="81" ht="15.75" customHeight="1">
      <c r="A81" s="1">
        <v>2.0</v>
      </c>
      <c r="B81" s="6">
        <v>42171.0</v>
      </c>
      <c r="C81" s="7">
        <f t="shared" si="1"/>
        <v>25</v>
      </c>
      <c r="D81" s="7">
        <v>2015.0</v>
      </c>
      <c r="E81" s="1" t="s">
        <v>27</v>
      </c>
      <c r="F81" s="8" t="s">
        <v>33</v>
      </c>
      <c r="G81" s="8" t="s">
        <v>31</v>
      </c>
      <c r="H81" s="8">
        <v>30.0</v>
      </c>
      <c r="I81" s="8">
        <v>7.0</v>
      </c>
      <c r="J81" s="8">
        <v>23.0</v>
      </c>
      <c r="K81" s="1" t="s">
        <v>30</v>
      </c>
      <c r="L81" s="8">
        <v>10.0</v>
      </c>
      <c r="M81" s="8">
        <f t="shared" si="7"/>
        <v>11</v>
      </c>
      <c r="N81" s="8">
        <v>9.0</v>
      </c>
      <c r="O81" s="8">
        <v>2.0</v>
      </c>
      <c r="P81" s="1" t="s">
        <v>30</v>
      </c>
    </row>
    <row r="82" ht="15.75" customHeight="1">
      <c r="A82" s="1">
        <v>2.0</v>
      </c>
      <c r="B82" s="6">
        <v>42171.0</v>
      </c>
      <c r="C82" s="7">
        <f t="shared" si="1"/>
        <v>25</v>
      </c>
      <c r="D82" s="7">
        <v>2015.0</v>
      </c>
      <c r="E82" s="1" t="s">
        <v>27</v>
      </c>
      <c r="F82" s="8" t="s">
        <v>34</v>
      </c>
      <c r="G82" s="8" t="s">
        <v>29</v>
      </c>
      <c r="H82" s="8">
        <v>8.0</v>
      </c>
      <c r="I82" s="8">
        <v>2.0</v>
      </c>
      <c r="J82" s="8">
        <v>6.0</v>
      </c>
      <c r="K82" s="1" t="s">
        <v>30</v>
      </c>
      <c r="L82" s="8">
        <v>4.0</v>
      </c>
      <c r="M82" s="8">
        <f t="shared" si="7"/>
        <v>2</v>
      </c>
      <c r="N82" s="8">
        <v>1.0</v>
      </c>
      <c r="O82" s="8">
        <v>1.0</v>
      </c>
      <c r="P82" s="1" t="s">
        <v>30</v>
      </c>
    </row>
    <row r="83" ht="15.75" customHeight="1">
      <c r="A83" s="1">
        <v>2.0</v>
      </c>
      <c r="B83" s="6">
        <v>42171.0</v>
      </c>
      <c r="C83" s="7">
        <f t="shared" si="1"/>
        <v>25</v>
      </c>
      <c r="D83" s="7">
        <v>2015.0</v>
      </c>
      <c r="E83" s="1" t="s">
        <v>27</v>
      </c>
      <c r="F83" s="8" t="s">
        <v>34</v>
      </c>
      <c r="G83" s="8" t="s">
        <v>31</v>
      </c>
      <c r="H83" s="8">
        <v>10.0</v>
      </c>
      <c r="I83" s="8">
        <v>7.0</v>
      </c>
      <c r="J83" s="8">
        <v>3.0</v>
      </c>
      <c r="K83" s="1" t="s">
        <v>30</v>
      </c>
      <c r="L83" s="8">
        <v>1.0</v>
      </c>
      <c r="M83" s="8">
        <f t="shared" si="7"/>
        <v>2</v>
      </c>
      <c r="N83" s="8">
        <v>2.0</v>
      </c>
      <c r="O83" s="8">
        <v>0.0</v>
      </c>
      <c r="P83" s="1" t="s">
        <v>30</v>
      </c>
    </row>
    <row r="84" ht="15.75" customHeight="1">
      <c r="A84" s="1">
        <v>2.0</v>
      </c>
      <c r="B84" s="6">
        <v>42171.0</v>
      </c>
      <c r="C84" s="7">
        <f t="shared" si="1"/>
        <v>25</v>
      </c>
      <c r="D84" s="7">
        <v>2015.0</v>
      </c>
      <c r="E84" s="1" t="s">
        <v>62</v>
      </c>
      <c r="F84" s="8" t="s">
        <v>36</v>
      </c>
      <c r="G84" s="8" t="s">
        <v>29</v>
      </c>
      <c r="H84" s="8">
        <v>150.0</v>
      </c>
      <c r="I84" s="8">
        <v>61.0</v>
      </c>
      <c r="J84" s="8">
        <v>89.0</v>
      </c>
      <c r="K84" s="1" t="s">
        <v>30</v>
      </c>
      <c r="L84" s="8">
        <v>9.0</v>
      </c>
      <c r="M84" s="8">
        <f t="shared" si="7"/>
        <v>88</v>
      </c>
      <c r="N84" s="8">
        <v>79.0</v>
      </c>
      <c r="O84" s="8">
        <v>9.0</v>
      </c>
      <c r="P84" s="1" t="s">
        <v>30</v>
      </c>
    </row>
    <row r="85" ht="15.75" customHeight="1">
      <c r="A85" s="1">
        <v>2.0</v>
      </c>
      <c r="B85" s="6">
        <v>42171.0</v>
      </c>
      <c r="C85" s="7">
        <f t="shared" si="1"/>
        <v>25</v>
      </c>
      <c r="D85" s="7">
        <v>2015.0</v>
      </c>
      <c r="E85" s="1" t="s">
        <v>62</v>
      </c>
      <c r="F85" s="8" t="s">
        <v>36</v>
      </c>
      <c r="G85" s="8" t="s">
        <v>31</v>
      </c>
      <c r="H85" s="8">
        <v>88.0</v>
      </c>
      <c r="I85" s="8">
        <v>44.0</v>
      </c>
      <c r="J85" s="8">
        <v>44.0</v>
      </c>
      <c r="K85" s="1" t="s">
        <v>30</v>
      </c>
      <c r="L85" s="8">
        <v>11.0</v>
      </c>
      <c r="M85" s="8">
        <f t="shared" si="7"/>
        <v>32</v>
      </c>
      <c r="N85" s="8">
        <v>31.0</v>
      </c>
      <c r="O85" s="8">
        <v>1.0</v>
      </c>
      <c r="P85" s="1" t="s">
        <v>30</v>
      </c>
    </row>
    <row r="86" ht="15.75" customHeight="1">
      <c r="A86" s="1">
        <v>2.0</v>
      </c>
      <c r="B86" s="6">
        <v>42171.0</v>
      </c>
      <c r="C86" s="7">
        <f t="shared" si="1"/>
        <v>25</v>
      </c>
      <c r="D86" s="7">
        <v>2015.0</v>
      </c>
      <c r="E86" s="1" t="s">
        <v>62</v>
      </c>
      <c r="F86" s="8" t="s">
        <v>37</v>
      </c>
      <c r="G86" s="8" t="s">
        <v>29</v>
      </c>
      <c r="H86" s="8">
        <v>2.0</v>
      </c>
      <c r="I86" s="8">
        <v>1.0</v>
      </c>
      <c r="J86" s="8">
        <v>1.0</v>
      </c>
      <c r="K86" s="1" t="s">
        <v>30</v>
      </c>
      <c r="L86" s="8">
        <v>0.0</v>
      </c>
      <c r="M86" s="8">
        <f t="shared" si="7"/>
        <v>1</v>
      </c>
      <c r="N86" s="8">
        <v>1.0</v>
      </c>
      <c r="O86" s="8">
        <v>0.0</v>
      </c>
      <c r="P86" s="1" t="s">
        <v>30</v>
      </c>
    </row>
    <row r="87" ht="15.75" customHeight="1">
      <c r="A87" s="1">
        <v>2.0</v>
      </c>
      <c r="B87" s="6">
        <v>42171.0</v>
      </c>
      <c r="C87" s="7">
        <f t="shared" si="1"/>
        <v>25</v>
      </c>
      <c r="D87" s="7">
        <v>2015.0</v>
      </c>
      <c r="E87" s="1" t="s">
        <v>62</v>
      </c>
      <c r="F87" s="8" t="s">
        <v>37</v>
      </c>
      <c r="G87" s="8" t="s">
        <v>31</v>
      </c>
      <c r="H87" s="8">
        <v>51.0</v>
      </c>
      <c r="I87" s="8">
        <v>10.0</v>
      </c>
      <c r="J87" s="8">
        <v>41.0</v>
      </c>
      <c r="K87" s="1" t="s">
        <v>30</v>
      </c>
      <c r="L87" s="8">
        <v>32.0</v>
      </c>
      <c r="M87" s="8">
        <f t="shared" si="7"/>
        <v>8</v>
      </c>
      <c r="N87" s="8">
        <v>5.0</v>
      </c>
      <c r="O87" s="8">
        <v>3.0</v>
      </c>
      <c r="P87" s="1" t="s">
        <v>30</v>
      </c>
    </row>
    <row r="88" ht="15.75" customHeight="1">
      <c r="A88" s="1">
        <v>2.0</v>
      </c>
      <c r="B88" s="6">
        <v>42171.0</v>
      </c>
      <c r="C88" s="7">
        <f t="shared" si="1"/>
        <v>25</v>
      </c>
      <c r="D88" s="7">
        <v>2015.0</v>
      </c>
      <c r="E88" s="1" t="s">
        <v>62</v>
      </c>
      <c r="F88" s="8" t="s">
        <v>38</v>
      </c>
      <c r="G88" s="8" t="s">
        <v>29</v>
      </c>
      <c r="H88" s="8">
        <v>131.0</v>
      </c>
      <c r="I88" s="8">
        <v>92.0</v>
      </c>
      <c r="J88" s="8">
        <v>39.0</v>
      </c>
      <c r="K88" s="1" t="s">
        <v>30</v>
      </c>
      <c r="L88" s="8">
        <v>3.0</v>
      </c>
      <c r="M88" s="8">
        <f t="shared" si="7"/>
        <v>35</v>
      </c>
      <c r="N88" s="8">
        <v>27.0</v>
      </c>
      <c r="O88" s="8">
        <v>8.0</v>
      </c>
      <c r="P88" s="1" t="s">
        <v>74</v>
      </c>
    </row>
    <row r="89" ht="15.75" customHeight="1">
      <c r="A89" s="1">
        <v>2.0</v>
      </c>
      <c r="B89" s="6">
        <v>42171.0</v>
      </c>
      <c r="C89" s="7">
        <f t="shared" si="1"/>
        <v>25</v>
      </c>
      <c r="D89" s="7">
        <v>2015.0</v>
      </c>
      <c r="E89" s="1" t="s">
        <v>62</v>
      </c>
      <c r="F89" s="8" t="s">
        <v>38</v>
      </c>
      <c r="G89" s="8" t="s">
        <v>31</v>
      </c>
      <c r="H89" s="8">
        <v>127.0</v>
      </c>
      <c r="I89" s="8">
        <v>64.0</v>
      </c>
      <c r="J89" s="8">
        <v>63.0</v>
      </c>
      <c r="K89" s="1">
        <v>1.0</v>
      </c>
      <c r="L89" s="8">
        <v>4.0</v>
      </c>
      <c r="M89" s="8">
        <f t="shared" si="7"/>
        <v>57</v>
      </c>
      <c r="N89" s="8">
        <v>43.0</v>
      </c>
      <c r="O89" s="8">
        <v>14.0</v>
      </c>
      <c r="P89" s="1" t="s">
        <v>72</v>
      </c>
    </row>
    <row r="90" ht="15.75" customHeight="1">
      <c r="A90" s="1">
        <v>2.0</v>
      </c>
      <c r="B90" s="6">
        <v>42171.0</v>
      </c>
      <c r="C90" s="7">
        <f t="shared" si="1"/>
        <v>25</v>
      </c>
      <c r="D90" s="7">
        <v>2015.0</v>
      </c>
      <c r="E90" s="1" t="s">
        <v>43</v>
      </c>
      <c r="F90" s="8" t="s">
        <v>75</v>
      </c>
      <c r="G90" s="8" t="s">
        <v>29</v>
      </c>
      <c r="H90" s="8">
        <v>34.0</v>
      </c>
      <c r="I90" s="8">
        <v>12.0</v>
      </c>
      <c r="J90" s="8">
        <v>22.0</v>
      </c>
      <c r="K90" s="1" t="s">
        <v>30</v>
      </c>
      <c r="L90" s="8">
        <v>6.0</v>
      </c>
      <c r="M90" s="8">
        <f t="shared" si="7"/>
        <v>15</v>
      </c>
      <c r="N90" s="8">
        <v>15.0</v>
      </c>
      <c r="O90" s="8">
        <v>0.0</v>
      </c>
      <c r="P90" s="1" t="s">
        <v>30</v>
      </c>
    </row>
    <row r="91" ht="15.75" customHeight="1">
      <c r="A91" s="1">
        <v>2.0</v>
      </c>
      <c r="B91" s="6">
        <v>42171.0</v>
      </c>
      <c r="C91" s="7">
        <f t="shared" si="1"/>
        <v>25</v>
      </c>
      <c r="D91" s="7">
        <v>2015.0</v>
      </c>
      <c r="E91" s="1" t="s">
        <v>43</v>
      </c>
      <c r="F91" s="8" t="s">
        <v>75</v>
      </c>
      <c r="G91" s="8" t="s">
        <v>31</v>
      </c>
      <c r="H91" s="8" t="s">
        <v>30</v>
      </c>
      <c r="I91" s="8" t="s">
        <v>30</v>
      </c>
      <c r="J91" s="8" t="s">
        <v>30</v>
      </c>
      <c r="K91" s="1" t="s">
        <v>30</v>
      </c>
      <c r="L91" s="8" t="s">
        <v>30</v>
      </c>
      <c r="M91" s="8" t="s">
        <v>30</v>
      </c>
      <c r="N91" s="8" t="s">
        <v>30</v>
      </c>
      <c r="O91" s="8" t="s">
        <v>30</v>
      </c>
      <c r="P91" s="1" t="s">
        <v>82</v>
      </c>
    </row>
    <row r="92" ht="15.75" customHeight="1">
      <c r="A92" s="1">
        <v>2.0</v>
      </c>
      <c r="B92" s="6">
        <v>42171.0</v>
      </c>
      <c r="C92" s="7">
        <f t="shared" si="1"/>
        <v>25</v>
      </c>
      <c r="D92" s="7">
        <v>2015.0</v>
      </c>
      <c r="E92" s="1" t="s">
        <v>43</v>
      </c>
      <c r="F92" s="8" t="s">
        <v>44</v>
      </c>
      <c r="G92" s="8" t="s">
        <v>29</v>
      </c>
      <c r="H92" s="8">
        <v>38.0</v>
      </c>
      <c r="I92" s="8">
        <v>22.0</v>
      </c>
      <c r="J92" s="8">
        <v>16.0</v>
      </c>
      <c r="K92" s="1" t="s">
        <v>30</v>
      </c>
      <c r="L92" s="8">
        <v>6.0</v>
      </c>
      <c r="M92" s="8">
        <f t="shared" ref="M92:M114" si="8">N92+O92</f>
        <v>10</v>
      </c>
      <c r="N92" s="8">
        <v>10.0</v>
      </c>
      <c r="O92" s="8">
        <v>0.0</v>
      </c>
      <c r="P92" s="1" t="s">
        <v>30</v>
      </c>
    </row>
    <row r="93" ht="15.75" customHeight="1">
      <c r="A93" s="1">
        <v>2.0</v>
      </c>
      <c r="B93" s="6">
        <v>42171.0</v>
      </c>
      <c r="C93" s="7">
        <f t="shared" si="1"/>
        <v>25</v>
      </c>
      <c r="D93" s="7">
        <v>2015.0</v>
      </c>
      <c r="E93" s="1" t="s">
        <v>43</v>
      </c>
      <c r="F93" s="8" t="s">
        <v>44</v>
      </c>
      <c r="G93" s="8" t="s">
        <v>31</v>
      </c>
      <c r="H93" s="8">
        <v>103.0</v>
      </c>
      <c r="I93" s="8">
        <v>47.0</v>
      </c>
      <c r="J93" s="8">
        <v>56.0</v>
      </c>
      <c r="K93" s="1" t="s">
        <v>30</v>
      </c>
      <c r="L93" s="8">
        <v>4.0</v>
      </c>
      <c r="M93" s="8">
        <f t="shared" si="8"/>
        <v>49</v>
      </c>
      <c r="N93" s="8">
        <v>47.0</v>
      </c>
      <c r="O93" s="8">
        <v>2.0</v>
      </c>
      <c r="P93" s="1" t="s">
        <v>83</v>
      </c>
    </row>
    <row r="94" ht="15.75" customHeight="1">
      <c r="A94" s="1">
        <v>2.0</v>
      </c>
      <c r="B94" s="6">
        <v>42171.0</v>
      </c>
      <c r="C94" s="7">
        <f t="shared" si="1"/>
        <v>25</v>
      </c>
      <c r="D94" s="7">
        <v>2015.0</v>
      </c>
      <c r="E94" s="1" t="s">
        <v>39</v>
      </c>
      <c r="F94" s="8" t="s">
        <v>40</v>
      </c>
      <c r="G94" s="8" t="s">
        <v>29</v>
      </c>
      <c r="H94" s="8">
        <v>80.0</v>
      </c>
      <c r="I94" s="8">
        <v>45.0</v>
      </c>
      <c r="J94" s="8">
        <v>35.0</v>
      </c>
      <c r="K94" s="1" t="s">
        <v>30</v>
      </c>
      <c r="L94" s="8">
        <v>11.0</v>
      </c>
      <c r="M94" s="8">
        <f t="shared" si="8"/>
        <v>23</v>
      </c>
      <c r="N94" s="8">
        <v>22.0</v>
      </c>
      <c r="O94" s="8">
        <v>1.0</v>
      </c>
      <c r="P94" s="1" t="s">
        <v>72</v>
      </c>
    </row>
    <row r="95" ht="15.75" customHeight="1">
      <c r="A95" s="1">
        <v>2.0</v>
      </c>
      <c r="B95" s="6">
        <v>42171.0</v>
      </c>
      <c r="C95" s="7">
        <f t="shared" si="1"/>
        <v>25</v>
      </c>
      <c r="D95" s="7">
        <v>2015.0</v>
      </c>
      <c r="E95" s="1" t="s">
        <v>39</v>
      </c>
      <c r="F95" s="8" t="s">
        <v>40</v>
      </c>
      <c r="G95" s="8" t="s">
        <v>31</v>
      </c>
      <c r="H95" s="8">
        <v>174.0</v>
      </c>
      <c r="I95" s="8">
        <v>93.0</v>
      </c>
      <c r="J95" s="8">
        <v>81.0</v>
      </c>
      <c r="K95" s="1" t="s">
        <v>30</v>
      </c>
      <c r="L95" s="8">
        <v>23.0</v>
      </c>
      <c r="M95" s="8">
        <f t="shared" si="8"/>
        <v>53</v>
      </c>
      <c r="N95" s="8">
        <v>51.0</v>
      </c>
      <c r="O95" s="8">
        <v>2.0</v>
      </c>
      <c r="P95" s="1" t="s">
        <v>30</v>
      </c>
    </row>
    <row r="96" ht="15.75" customHeight="1">
      <c r="A96" s="1">
        <v>2.0</v>
      </c>
      <c r="B96" s="6">
        <v>42171.0</v>
      </c>
      <c r="C96" s="7">
        <f t="shared" si="1"/>
        <v>25</v>
      </c>
      <c r="D96" s="7">
        <v>2015.0</v>
      </c>
      <c r="E96" s="1" t="s">
        <v>39</v>
      </c>
      <c r="F96" s="8" t="s">
        <v>41</v>
      </c>
      <c r="G96" s="8" t="s">
        <v>29</v>
      </c>
      <c r="H96" s="8">
        <v>53.0</v>
      </c>
      <c r="I96" s="8">
        <v>12.0</v>
      </c>
      <c r="J96" s="8">
        <v>41.0</v>
      </c>
      <c r="K96" s="1" t="s">
        <v>30</v>
      </c>
      <c r="L96" s="8">
        <v>7.0</v>
      </c>
      <c r="M96" s="8">
        <f t="shared" si="8"/>
        <v>34</v>
      </c>
      <c r="N96" s="8">
        <v>34.0</v>
      </c>
      <c r="O96" s="8">
        <v>0.0</v>
      </c>
      <c r="P96" s="1" t="s">
        <v>72</v>
      </c>
    </row>
    <row r="97" ht="15.75" customHeight="1">
      <c r="A97" s="1">
        <v>2.0</v>
      </c>
      <c r="B97" s="6">
        <v>42171.0</v>
      </c>
      <c r="C97" s="7">
        <f t="shared" si="1"/>
        <v>25</v>
      </c>
      <c r="D97" s="7">
        <v>2015.0</v>
      </c>
      <c r="E97" s="1" t="s">
        <v>39</v>
      </c>
      <c r="F97" s="8" t="s">
        <v>41</v>
      </c>
      <c r="G97" s="8" t="s">
        <v>31</v>
      </c>
      <c r="H97" s="8">
        <v>16.0</v>
      </c>
      <c r="I97" s="8">
        <v>1.0</v>
      </c>
      <c r="J97" s="8">
        <v>15.0</v>
      </c>
      <c r="K97" s="1" t="s">
        <v>30</v>
      </c>
      <c r="L97" s="8">
        <v>0.0</v>
      </c>
      <c r="M97" s="8">
        <f t="shared" si="8"/>
        <v>14</v>
      </c>
      <c r="N97" s="8">
        <v>14.0</v>
      </c>
      <c r="O97" s="8">
        <v>0.0</v>
      </c>
      <c r="P97" s="1" t="s">
        <v>74</v>
      </c>
    </row>
    <row r="98" ht="15.75" customHeight="1">
      <c r="A98" s="1">
        <v>2.0</v>
      </c>
      <c r="B98" s="6">
        <v>42171.0</v>
      </c>
      <c r="C98" s="7">
        <f t="shared" si="1"/>
        <v>25</v>
      </c>
      <c r="D98" s="7">
        <v>2015.0</v>
      </c>
      <c r="E98" s="1" t="s">
        <v>39</v>
      </c>
      <c r="F98" s="8" t="s">
        <v>42</v>
      </c>
      <c r="G98" s="8" t="s">
        <v>29</v>
      </c>
      <c r="H98" s="8">
        <v>42.0</v>
      </c>
      <c r="I98" s="8">
        <v>11.0</v>
      </c>
      <c r="J98" s="8">
        <v>31.0</v>
      </c>
      <c r="K98" s="1" t="s">
        <v>30</v>
      </c>
      <c r="L98" s="8">
        <v>19.0</v>
      </c>
      <c r="M98" s="8">
        <f t="shared" si="8"/>
        <v>11</v>
      </c>
      <c r="N98" s="8">
        <v>9.0</v>
      </c>
      <c r="O98" s="8">
        <v>2.0</v>
      </c>
      <c r="P98" s="1" t="s">
        <v>30</v>
      </c>
    </row>
    <row r="99" ht="15.75" customHeight="1">
      <c r="A99" s="1">
        <v>2.0</v>
      </c>
      <c r="B99" s="6">
        <v>42171.0</v>
      </c>
      <c r="C99" s="7">
        <f t="shared" si="1"/>
        <v>25</v>
      </c>
      <c r="D99" s="7">
        <v>2015.0</v>
      </c>
      <c r="E99" s="1" t="s">
        <v>39</v>
      </c>
      <c r="F99" s="8" t="s">
        <v>42</v>
      </c>
      <c r="G99" s="8" t="s">
        <v>31</v>
      </c>
      <c r="H99" s="8">
        <v>0.0</v>
      </c>
      <c r="I99" s="8">
        <v>0.0</v>
      </c>
      <c r="J99" s="8">
        <v>0.0</v>
      </c>
      <c r="K99" s="1" t="s">
        <v>30</v>
      </c>
      <c r="L99" s="8">
        <v>0.0</v>
      </c>
      <c r="M99" s="8">
        <f t="shared" si="8"/>
        <v>0</v>
      </c>
      <c r="N99" s="8">
        <v>0.0</v>
      </c>
      <c r="O99" s="8">
        <v>0.0</v>
      </c>
      <c r="P99" s="1" t="s">
        <v>30</v>
      </c>
    </row>
    <row r="100" ht="15.75" customHeight="1">
      <c r="A100" s="1">
        <v>2.0</v>
      </c>
      <c r="B100" s="6">
        <v>42171.0</v>
      </c>
      <c r="C100" s="7">
        <f t="shared" si="1"/>
        <v>25</v>
      </c>
      <c r="D100" s="7">
        <v>2015.0</v>
      </c>
      <c r="E100" s="1" t="s">
        <v>45</v>
      </c>
      <c r="F100" s="8" t="s">
        <v>46</v>
      </c>
      <c r="G100" s="8" t="s">
        <v>29</v>
      </c>
      <c r="H100" s="8">
        <v>4.0</v>
      </c>
      <c r="I100" s="8">
        <v>1.0</v>
      </c>
      <c r="J100" s="8">
        <v>3.0</v>
      </c>
      <c r="K100" s="1" t="s">
        <v>30</v>
      </c>
      <c r="L100" s="8">
        <v>2.0</v>
      </c>
      <c r="M100" s="8">
        <f t="shared" si="8"/>
        <v>1</v>
      </c>
      <c r="N100" s="8">
        <v>1.0</v>
      </c>
      <c r="O100" s="8">
        <v>0.0</v>
      </c>
      <c r="P100" s="1" t="s">
        <v>30</v>
      </c>
    </row>
    <row r="101" ht="15.75" customHeight="1">
      <c r="A101" s="1">
        <v>2.0</v>
      </c>
      <c r="B101" s="6">
        <v>42171.0</v>
      </c>
      <c r="C101" s="7">
        <f t="shared" si="1"/>
        <v>25</v>
      </c>
      <c r="D101" s="7">
        <v>2015.0</v>
      </c>
      <c r="E101" s="1" t="s">
        <v>45</v>
      </c>
      <c r="F101" s="8" t="s">
        <v>46</v>
      </c>
      <c r="G101" s="8" t="s">
        <v>31</v>
      </c>
      <c r="H101" s="8">
        <v>13.0</v>
      </c>
      <c r="I101" s="8">
        <v>1.0</v>
      </c>
      <c r="J101" s="8">
        <v>12.0</v>
      </c>
      <c r="K101" s="1" t="s">
        <v>30</v>
      </c>
      <c r="L101" s="8">
        <v>2.0</v>
      </c>
      <c r="M101" s="8">
        <f t="shared" si="8"/>
        <v>9</v>
      </c>
      <c r="N101" s="8">
        <v>7.0</v>
      </c>
      <c r="O101" s="8">
        <v>2.0</v>
      </c>
      <c r="P101" s="1" t="s">
        <v>30</v>
      </c>
    </row>
    <row r="102" ht="15.75" customHeight="1">
      <c r="A102" s="1">
        <v>2.0</v>
      </c>
      <c r="B102" s="6">
        <v>42171.0</v>
      </c>
      <c r="C102" s="7">
        <f t="shared" si="1"/>
        <v>25</v>
      </c>
      <c r="D102" s="7">
        <v>2015.0</v>
      </c>
      <c r="E102" s="1" t="s">
        <v>45</v>
      </c>
      <c r="F102" s="8" t="s">
        <v>48</v>
      </c>
      <c r="G102" s="8" t="s">
        <v>29</v>
      </c>
      <c r="H102" s="8">
        <v>42.0</v>
      </c>
      <c r="I102" s="8">
        <v>29.0</v>
      </c>
      <c r="J102" s="8">
        <v>13.0</v>
      </c>
      <c r="K102" s="1" t="s">
        <v>30</v>
      </c>
      <c r="L102" s="8">
        <v>0.0</v>
      </c>
      <c r="M102" s="8">
        <f t="shared" si="8"/>
        <v>13</v>
      </c>
      <c r="N102" s="8">
        <v>13.0</v>
      </c>
      <c r="O102" s="8">
        <v>0.0</v>
      </c>
      <c r="P102" s="1" t="s">
        <v>30</v>
      </c>
    </row>
    <row r="103" ht="15.75" customHeight="1">
      <c r="A103" s="1">
        <v>2.0</v>
      </c>
      <c r="B103" s="6">
        <v>42171.0</v>
      </c>
      <c r="C103" s="7">
        <f t="shared" si="1"/>
        <v>25</v>
      </c>
      <c r="D103" s="7">
        <v>2015.0</v>
      </c>
      <c r="E103" s="1" t="s">
        <v>45</v>
      </c>
      <c r="F103" s="8" t="s">
        <v>48</v>
      </c>
      <c r="G103" s="8" t="s">
        <v>31</v>
      </c>
      <c r="H103" s="8">
        <v>42.0</v>
      </c>
      <c r="I103" s="8">
        <v>16.0</v>
      </c>
      <c r="J103" s="8">
        <v>26.0</v>
      </c>
      <c r="K103" s="1" t="s">
        <v>30</v>
      </c>
      <c r="L103" s="8">
        <v>6.0</v>
      </c>
      <c r="M103" s="8">
        <f t="shared" si="8"/>
        <v>17</v>
      </c>
      <c r="N103" s="8">
        <v>17.0</v>
      </c>
      <c r="O103" s="8">
        <v>0.0</v>
      </c>
      <c r="P103" s="1" t="s">
        <v>73</v>
      </c>
    </row>
    <row r="104" ht="15.75" customHeight="1">
      <c r="A104" s="1">
        <v>2.0</v>
      </c>
      <c r="B104" s="6">
        <v>42172.0</v>
      </c>
      <c r="C104" s="7">
        <f t="shared" si="1"/>
        <v>25</v>
      </c>
      <c r="D104" s="7">
        <v>2015.0</v>
      </c>
      <c r="E104" s="1" t="s">
        <v>27</v>
      </c>
      <c r="F104" s="8" t="s">
        <v>28</v>
      </c>
      <c r="G104" s="8" t="s">
        <v>29</v>
      </c>
      <c r="H104" s="8">
        <v>1.0</v>
      </c>
      <c r="I104" s="8">
        <v>0.0</v>
      </c>
      <c r="J104" s="8">
        <v>1.0</v>
      </c>
      <c r="K104" s="1" t="s">
        <v>30</v>
      </c>
      <c r="L104" s="8">
        <v>1.0</v>
      </c>
      <c r="M104" s="8">
        <f t="shared" si="8"/>
        <v>0</v>
      </c>
      <c r="N104" s="8">
        <v>0.0</v>
      </c>
      <c r="O104" s="8">
        <v>0.0</v>
      </c>
      <c r="P104" s="1" t="s">
        <v>30</v>
      </c>
    </row>
    <row r="105" ht="15.75" customHeight="1">
      <c r="A105" s="1">
        <v>2.0</v>
      </c>
      <c r="B105" s="6">
        <v>42172.0</v>
      </c>
      <c r="C105" s="7">
        <f t="shared" si="1"/>
        <v>25</v>
      </c>
      <c r="D105" s="7">
        <v>2015.0</v>
      </c>
      <c r="E105" s="1" t="s">
        <v>27</v>
      </c>
      <c r="F105" s="8" t="s">
        <v>28</v>
      </c>
      <c r="G105" s="8" t="s">
        <v>31</v>
      </c>
      <c r="H105" s="8">
        <v>18.0</v>
      </c>
      <c r="I105" s="8">
        <v>9.0</v>
      </c>
      <c r="J105" s="8">
        <v>9.0</v>
      </c>
      <c r="K105" s="1" t="s">
        <v>30</v>
      </c>
      <c r="L105" s="8">
        <v>0.0</v>
      </c>
      <c r="M105" s="8">
        <f t="shared" si="8"/>
        <v>9</v>
      </c>
      <c r="N105" s="8">
        <v>8.0</v>
      </c>
      <c r="O105" s="8">
        <v>1.0</v>
      </c>
      <c r="P105" s="1" t="s">
        <v>30</v>
      </c>
    </row>
    <row r="106" ht="15.75" customHeight="1">
      <c r="A106" s="1">
        <v>2.0</v>
      </c>
      <c r="B106" s="6">
        <v>42172.0</v>
      </c>
      <c r="C106" s="7">
        <f t="shared" si="1"/>
        <v>25</v>
      </c>
      <c r="D106" s="7">
        <v>2015.0</v>
      </c>
      <c r="E106" s="1" t="s">
        <v>27</v>
      </c>
      <c r="F106" s="8" t="s">
        <v>33</v>
      </c>
      <c r="G106" s="8" t="s">
        <v>29</v>
      </c>
      <c r="H106" s="8">
        <v>6.0</v>
      </c>
      <c r="I106" s="8">
        <v>4.0</v>
      </c>
      <c r="J106" s="8">
        <v>2.0</v>
      </c>
      <c r="K106" s="1" t="s">
        <v>30</v>
      </c>
      <c r="L106" s="8">
        <v>0.0</v>
      </c>
      <c r="M106" s="8">
        <f t="shared" si="8"/>
        <v>0</v>
      </c>
      <c r="N106" s="8">
        <v>0.0</v>
      </c>
      <c r="O106" s="8">
        <v>0.0</v>
      </c>
      <c r="P106" s="1" t="s">
        <v>30</v>
      </c>
    </row>
    <row r="107" ht="15.75" customHeight="1">
      <c r="A107" s="1">
        <v>2.0</v>
      </c>
      <c r="B107" s="6">
        <v>42172.0</v>
      </c>
      <c r="C107" s="7">
        <f t="shared" si="1"/>
        <v>25</v>
      </c>
      <c r="D107" s="7">
        <v>2015.0</v>
      </c>
      <c r="E107" s="1" t="s">
        <v>27</v>
      </c>
      <c r="F107" s="8" t="s">
        <v>33</v>
      </c>
      <c r="G107" s="8" t="s">
        <v>31</v>
      </c>
      <c r="H107" s="8">
        <v>21.0</v>
      </c>
      <c r="I107" s="8">
        <v>4.0</v>
      </c>
      <c r="J107" s="8">
        <v>17.0</v>
      </c>
      <c r="K107" s="1" t="s">
        <v>30</v>
      </c>
      <c r="L107" s="8">
        <v>21.0</v>
      </c>
      <c r="M107" s="8">
        <f t="shared" si="8"/>
        <v>2</v>
      </c>
      <c r="N107" s="8">
        <v>2.0</v>
      </c>
      <c r="O107" s="8">
        <v>0.0</v>
      </c>
      <c r="P107" s="1" t="s">
        <v>30</v>
      </c>
    </row>
    <row r="108" ht="15.75" customHeight="1">
      <c r="A108" s="1">
        <v>2.0</v>
      </c>
      <c r="B108" s="6">
        <v>42172.0</v>
      </c>
      <c r="C108" s="7">
        <f t="shared" si="1"/>
        <v>25</v>
      </c>
      <c r="D108" s="7">
        <v>2015.0</v>
      </c>
      <c r="E108" s="1" t="s">
        <v>27</v>
      </c>
      <c r="F108" s="8" t="s">
        <v>34</v>
      </c>
      <c r="G108" s="8" t="s">
        <v>29</v>
      </c>
      <c r="H108" s="8">
        <v>12.0</v>
      </c>
      <c r="I108" s="8">
        <v>2.0</v>
      </c>
      <c r="J108" s="8">
        <v>10.0</v>
      </c>
      <c r="K108" s="1" t="s">
        <v>30</v>
      </c>
      <c r="L108" s="8">
        <v>8.0</v>
      </c>
      <c r="M108" s="8">
        <f t="shared" si="8"/>
        <v>2</v>
      </c>
      <c r="N108" s="8">
        <v>2.0</v>
      </c>
      <c r="O108" s="8">
        <v>0.0</v>
      </c>
      <c r="P108" s="1" t="s">
        <v>30</v>
      </c>
    </row>
    <row r="109" ht="15.75" customHeight="1">
      <c r="A109" s="1">
        <v>2.0</v>
      </c>
      <c r="B109" s="6">
        <v>42172.0</v>
      </c>
      <c r="C109" s="7">
        <f t="shared" si="1"/>
        <v>25</v>
      </c>
      <c r="D109" s="7">
        <v>2015.0</v>
      </c>
      <c r="E109" s="1" t="s">
        <v>27</v>
      </c>
      <c r="F109" s="8" t="s">
        <v>34</v>
      </c>
      <c r="G109" s="8" t="s">
        <v>31</v>
      </c>
      <c r="H109" s="8">
        <v>10.0</v>
      </c>
      <c r="I109" s="8">
        <v>4.0</v>
      </c>
      <c r="J109" s="8">
        <v>6.0</v>
      </c>
      <c r="K109" s="1" t="s">
        <v>30</v>
      </c>
      <c r="L109" s="8">
        <v>0.0</v>
      </c>
      <c r="M109" s="8">
        <f t="shared" si="8"/>
        <v>0</v>
      </c>
      <c r="N109" s="8">
        <v>0.0</v>
      </c>
      <c r="O109" s="8">
        <v>0.0</v>
      </c>
      <c r="P109" s="1" t="s">
        <v>30</v>
      </c>
    </row>
    <row r="110" ht="15.75" customHeight="1">
      <c r="A110" s="1">
        <v>2.0</v>
      </c>
      <c r="B110" s="6">
        <v>42172.0</v>
      </c>
      <c r="C110" s="7">
        <f t="shared" si="1"/>
        <v>25</v>
      </c>
      <c r="D110" s="7">
        <v>2015.0</v>
      </c>
      <c r="E110" s="1" t="s">
        <v>62</v>
      </c>
      <c r="F110" s="8" t="s">
        <v>36</v>
      </c>
      <c r="G110" s="8" t="s">
        <v>29</v>
      </c>
      <c r="H110" s="8">
        <v>35.0</v>
      </c>
      <c r="I110" s="8">
        <v>15.0</v>
      </c>
      <c r="J110" s="8">
        <v>20.0</v>
      </c>
      <c r="K110" s="1" t="s">
        <v>30</v>
      </c>
      <c r="L110" s="8">
        <v>1.0</v>
      </c>
      <c r="M110" s="8">
        <f t="shared" si="8"/>
        <v>14</v>
      </c>
      <c r="N110" s="8">
        <v>10.0</v>
      </c>
      <c r="O110" s="8">
        <v>4.0</v>
      </c>
      <c r="P110" s="1" t="s">
        <v>74</v>
      </c>
    </row>
    <row r="111" ht="15.75" customHeight="1">
      <c r="A111" s="1">
        <v>2.0</v>
      </c>
      <c r="B111" s="6">
        <v>42172.0</v>
      </c>
      <c r="C111" s="7">
        <f t="shared" si="1"/>
        <v>25</v>
      </c>
      <c r="D111" s="7">
        <v>2015.0</v>
      </c>
      <c r="E111" s="1" t="s">
        <v>62</v>
      </c>
      <c r="F111" s="8" t="s">
        <v>36</v>
      </c>
      <c r="G111" s="8" t="s">
        <v>31</v>
      </c>
      <c r="H111" s="8">
        <v>8.0</v>
      </c>
      <c r="I111" s="8">
        <v>6.0</v>
      </c>
      <c r="J111" s="8">
        <v>2.0</v>
      </c>
      <c r="K111" s="1" t="s">
        <v>30</v>
      </c>
      <c r="L111" s="8">
        <v>1.0</v>
      </c>
      <c r="M111" s="8">
        <f t="shared" si="8"/>
        <v>1</v>
      </c>
      <c r="N111" s="8">
        <v>1.0</v>
      </c>
      <c r="O111" s="8">
        <v>0.0</v>
      </c>
      <c r="P111" s="1" t="s">
        <v>30</v>
      </c>
    </row>
    <row r="112" ht="15.75" customHeight="1">
      <c r="A112" s="1">
        <v>2.0</v>
      </c>
      <c r="B112" s="6">
        <v>42172.0</v>
      </c>
      <c r="C112" s="7">
        <f t="shared" si="1"/>
        <v>25</v>
      </c>
      <c r="D112" s="7">
        <v>2015.0</v>
      </c>
      <c r="E112" s="1" t="s">
        <v>62</v>
      </c>
      <c r="F112" s="8" t="s">
        <v>37</v>
      </c>
      <c r="G112" s="8" t="s">
        <v>29</v>
      </c>
      <c r="H112" s="8">
        <v>43.0</v>
      </c>
      <c r="I112" s="8">
        <v>17.0</v>
      </c>
      <c r="J112" s="8">
        <v>26.0</v>
      </c>
      <c r="K112" s="1" t="s">
        <v>30</v>
      </c>
      <c r="L112" s="8">
        <v>1.0</v>
      </c>
      <c r="M112" s="8">
        <f t="shared" si="8"/>
        <v>23</v>
      </c>
      <c r="N112" s="8">
        <v>22.0</v>
      </c>
      <c r="O112" s="8">
        <v>1.0</v>
      </c>
      <c r="P112" s="1" t="s">
        <v>74</v>
      </c>
    </row>
    <row r="113" ht="15.75" customHeight="1">
      <c r="A113" s="1">
        <v>2.0</v>
      </c>
      <c r="B113" s="6">
        <v>42172.0</v>
      </c>
      <c r="C113" s="7">
        <f t="shared" si="1"/>
        <v>25</v>
      </c>
      <c r="D113" s="7">
        <v>2015.0</v>
      </c>
      <c r="E113" s="1" t="s">
        <v>62</v>
      </c>
      <c r="F113" s="8" t="s">
        <v>37</v>
      </c>
      <c r="G113" s="8" t="s">
        <v>31</v>
      </c>
      <c r="H113" s="8">
        <v>50.0</v>
      </c>
      <c r="I113" s="8">
        <v>13.0</v>
      </c>
      <c r="J113" s="8">
        <v>37.0</v>
      </c>
      <c r="K113" s="1" t="s">
        <v>30</v>
      </c>
      <c r="L113" s="8">
        <v>22.0</v>
      </c>
      <c r="M113" s="8">
        <f t="shared" si="8"/>
        <v>13</v>
      </c>
      <c r="N113" s="8">
        <v>9.0</v>
      </c>
      <c r="O113" s="8">
        <v>4.0</v>
      </c>
      <c r="P113" s="1" t="s">
        <v>72</v>
      </c>
    </row>
    <row r="114" ht="15.75" customHeight="1">
      <c r="A114" s="1">
        <v>2.0</v>
      </c>
      <c r="B114" s="6">
        <v>42172.0</v>
      </c>
      <c r="C114" s="7">
        <f t="shared" si="1"/>
        <v>25</v>
      </c>
      <c r="D114" s="7">
        <v>2015.0</v>
      </c>
      <c r="E114" s="1" t="s">
        <v>62</v>
      </c>
      <c r="F114" s="8" t="s">
        <v>38</v>
      </c>
      <c r="G114" s="8" t="s">
        <v>29</v>
      </c>
      <c r="H114" s="8">
        <v>51.0</v>
      </c>
      <c r="I114" s="8">
        <v>22.0</v>
      </c>
      <c r="J114" s="8">
        <v>29.0</v>
      </c>
      <c r="K114" s="1" t="s">
        <v>30</v>
      </c>
      <c r="L114" s="8">
        <v>6.0</v>
      </c>
      <c r="M114" s="8">
        <f t="shared" si="8"/>
        <v>18</v>
      </c>
      <c r="N114" s="8">
        <v>15.0</v>
      </c>
      <c r="O114" s="8">
        <v>3.0</v>
      </c>
      <c r="P114" s="1" t="s">
        <v>74</v>
      </c>
    </row>
    <row r="115" ht="15.75" customHeight="1">
      <c r="A115" s="1">
        <v>2.0</v>
      </c>
      <c r="B115" s="6">
        <v>42172.0</v>
      </c>
      <c r="C115" s="7">
        <f t="shared" si="1"/>
        <v>25</v>
      </c>
      <c r="D115" s="7">
        <v>2015.0</v>
      </c>
      <c r="E115" s="1" t="s">
        <v>62</v>
      </c>
      <c r="F115" s="8" t="s">
        <v>38</v>
      </c>
      <c r="G115" s="8" t="s">
        <v>31</v>
      </c>
      <c r="H115" s="8" t="s">
        <v>30</v>
      </c>
      <c r="I115" s="8" t="s">
        <v>30</v>
      </c>
      <c r="J115" s="8" t="s">
        <v>30</v>
      </c>
      <c r="K115" s="1" t="s">
        <v>30</v>
      </c>
      <c r="L115" s="8" t="s">
        <v>30</v>
      </c>
      <c r="M115" s="8" t="s">
        <v>30</v>
      </c>
      <c r="N115" s="8" t="s">
        <v>30</v>
      </c>
      <c r="O115" s="8" t="s">
        <v>30</v>
      </c>
      <c r="P115" s="1" t="s">
        <v>30</v>
      </c>
    </row>
    <row r="116" ht="15.75" customHeight="1">
      <c r="A116" s="1">
        <v>2.0</v>
      </c>
      <c r="B116" s="6">
        <v>42172.0</v>
      </c>
      <c r="C116" s="7">
        <f t="shared" si="1"/>
        <v>25</v>
      </c>
      <c r="D116" s="7">
        <v>2015.0</v>
      </c>
      <c r="E116" s="1" t="s">
        <v>43</v>
      </c>
      <c r="F116" s="8" t="s">
        <v>75</v>
      </c>
      <c r="G116" s="8" t="s">
        <v>29</v>
      </c>
      <c r="H116" s="8">
        <v>15.0</v>
      </c>
      <c r="I116" s="8">
        <v>2.0</v>
      </c>
      <c r="J116" s="8">
        <v>13.0</v>
      </c>
      <c r="K116" s="1" t="s">
        <v>30</v>
      </c>
      <c r="L116" s="8">
        <v>4.0</v>
      </c>
      <c r="M116" s="8">
        <f t="shared" ref="M116:M137" si="9">N116+O116</f>
        <v>5</v>
      </c>
      <c r="N116" s="8">
        <v>2.0</v>
      </c>
      <c r="O116" s="8">
        <v>3.0</v>
      </c>
      <c r="P116" s="1" t="s">
        <v>72</v>
      </c>
    </row>
    <row r="117" ht="15.75" customHeight="1">
      <c r="A117" s="1">
        <v>2.0</v>
      </c>
      <c r="B117" s="6">
        <v>42172.0</v>
      </c>
      <c r="C117" s="7">
        <f t="shared" si="1"/>
        <v>25</v>
      </c>
      <c r="D117" s="7">
        <v>2015.0</v>
      </c>
      <c r="E117" s="1" t="s">
        <v>43</v>
      </c>
      <c r="F117" s="8" t="s">
        <v>75</v>
      </c>
      <c r="G117" s="8" t="s">
        <v>31</v>
      </c>
      <c r="H117" s="8">
        <v>7.0</v>
      </c>
      <c r="I117" s="8">
        <v>3.0</v>
      </c>
      <c r="J117" s="8">
        <v>4.0</v>
      </c>
      <c r="K117" s="1" t="s">
        <v>30</v>
      </c>
      <c r="L117" s="8">
        <v>3.0</v>
      </c>
      <c r="M117" s="8">
        <f t="shared" si="9"/>
        <v>1</v>
      </c>
      <c r="N117" s="8">
        <v>1.0</v>
      </c>
      <c r="O117" s="8">
        <v>0.0</v>
      </c>
      <c r="P117" s="1" t="s">
        <v>30</v>
      </c>
    </row>
    <row r="118" ht="15.75" customHeight="1">
      <c r="A118" s="1">
        <v>2.0</v>
      </c>
      <c r="B118" s="6">
        <v>42172.0</v>
      </c>
      <c r="C118" s="7">
        <f t="shared" si="1"/>
        <v>25</v>
      </c>
      <c r="D118" s="7">
        <v>2015.0</v>
      </c>
      <c r="E118" s="1" t="s">
        <v>43</v>
      </c>
      <c r="F118" s="8" t="s">
        <v>44</v>
      </c>
      <c r="G118" s="8" t="s">
        <v>29</v>
      </c>
      <c r="H118" s="8">
        <v>12.0</v>
      </c>
      <c r="I118" s="8">
        <v>4.0</v>
      </c>
      <c r="J118" s="8">
        <v>7.0</v>
      </c>
      <c r="K118" s="1">
        <v>1.0</v>
      </c>
      <c r="L118" s="8">
        <v>4.0</v>
      </c>
      <c r="M118" s="8">
        <f t="shared" si="9"/>
        <v>3</v>
      </c>
      <c r="N118" s="8">
        <v>3.0</v>
      </c>
      <c r="O118" s="8">
        <v>0.0</v>
      </c>
      <c r="P118" s="1" t="s">
        <v>30</v>
      </c>
    </row>
    <row r="119" ht="15.75" customHeight="1">
      <c r="A119" s="1">
        <v>2.0</v>
      </c>
      <c r="B119" s="6">
        <v>42172.0</v>
      </c>
      <c r="C119" s="7">
        <f t="shared" si="1"/>
        <v>25</v>
      </c>
      <c r="D119" s="7">
        <v>2015.0</v>
      </c>
      <c r="E119" s="1" t="s">
        <v>43</v>
      </c>
      <c r="F119" s="8" t="s">
        <v>44</v>
      </c>
      <c r="G119" s="8" t="s">
        <v>31</v>
      </c>
      <c r="H119" s="8">
        <v>24.0</v>
      </c>
      <c r="I119" s="8">
        <v>12.0</v>
      </c>
      <c r="J119" s="8">
        <v>12.0</v>
      </c>
      <c r="K119" s="1" t="s">
        <v>30</v>
      </c>
      <c r="L119" s="8">
        <v>1.0</v>
      </c>
      <c r="M119" s="8">
        <f t="shared" si="9"/>
        <v>9</v>
      </c>
      <c r="N119" s="8">
        <v>9.0</v>
      </c>
      <c r="O119" s="8">
        <v>0.0</v>
      </c>
      <c r="P119" s="1" t="s">
        <v>30</v>
      </c>
    </row>
    <row r="120" ht="15.75" customHeight="1">
      <c r="A120" s="1">
        <v>2.0</v>
      </c>
      <c r="B120" s="6">
        <v>42172.0</v>
      </c>
      <c r="C120" s="7">
        <f t="shared" si="1"/>
        <v>25</v>
      </c>
      <c r="D120" s="7">
        <v>2015.0</v>
      </c>
      <c r="E120" s="1" t="s">
        <v>39</v>
      </c>
      <c r="F120" s="8" t="s">
        <v>40</v>
      </c>
      <c r="G120" s="8" t="s">
        <v>29</v>
      </c>
      <c r="H120" s="8">
        <v>43.0</v>
      </c>
      <c r="I120" s="8">
        <v>121.0</v>
      </c>
      <c r="J120" s="8">
        <v>31.0</v>
      </c>
      <c r="K120" s="1" t="s">
        <v>30</v>
      </c>
      <c r="L120" s="8">
        <v>8.0</v>
      </c>
      <c r="M120" s="8">
        <f t="shared" si="9"/>
        <v>14</v>
      </c>
      <c r="N120" s="8">
        <v>11.0</v>
      </c>
      <c r="O120" s="8">
        <v>3.0</v>
      </c>
      <c r="P120" s="1" t="s">
        <v>74</v>
      </c>
    </row>
    <row r="121" ht="15.75" customHeight="1">
      <c r="A121" s="1">
        <v>2.0</v>
      </c>
      <c r="B121" s="6">
        <v>42172.0</v>
      </c>
      <c r="C121" s="7">
        <f t="shared" si="1"/>
        <v>25</v>
      </c>
      <c r="D121" s="7">
        <v>2015.0</v>
      </c>
      <c r="E121" s="1" t="s">
        <v>39</v>
      </c>
      <c r="F121" s="8" t="s">
        <v>40</v>
      </c>
      <c r="G121" s="8" t="s">
        <v>31</v>
      </c>
      <c r="H121" s="8">
        <v>28.0</v>
      </c>
      <c r="I121" s="8">
        <v>3.0</v>
      </c>
      <c r="J121" s="8">
        <v>25.0</v>
      </c>
      <c r="K121" s="1" t="s">
        <v>30</v>
      </c>
      <c r="L121" s="8">
        <v>0.0</v>
      </c>
      <c r="M121" s="8">
        <f t="shared" si="9"/>
        <v>9</v>
      </c>
      <c r="N121" s="8">
        <v>4.0</v>
      </c>
      <c r="O121" s="8">
        <v>5.0</v>
      </c>
      <c r="P121" s="1" t="s">
        <v>30</v>
      </c>
    </row>
    <row r="122" ht="15.75" customHeight="1">
      <c r="A122" s="1">
        <v>2.0</v>
      </c>
      <c r="B122" s="6">
        <v>42172.0</v>
      </c>
      <c r="C122" s="7">
        <f t="shared" si="1"/>
        <v>25</v>
      </c>
      <c r="D122" s="7">
        <v>2015.0</v>
      </c>
      <c r="E122" s="1" t="s">
        <v>39</v>
      </c>
      <c r="F122" s="8" t="s">
        <v>41</v>
      </c>
      <c r="G122" s="8" t="s">
        <v>29</v>
      </c>
      <c r="H122" s="8">
        <v>25.0</v>
      </c>
      <c r="I122" s="8">
        <v>7.0</v>
      </c>
      <c r="J122" s="8">
        <v>18.0</v>
      </c>
      <c r="K122" s="1" t="s">
        <v>30</v>
      </c>
      <c r="L122" s="8">
        <v>3.0</v>
      </c>
      <c r="M122" s="8">
        <f t="shared" si="9"/>
        <v>14</v>
      </c>
      <c r="N122" s="8">
        <v>14.0</v>
      </c>
      <c r="O122" s="8">
        <v>0.0</v>
      </c>
      <c r="P122" s="1" t="s">
        <v>74</v>
      </c>
    </row>
    <row r="123" ht="15.75" customHeight="1">
      <c r="A123" s="1">
        <v>2.0</v>
      </c>
      <c r="B123" s="6">
        <v>42172.0</v>
      </c>
      <c r="C123" s="7">
        <f t="shared" si="1"/>
        <v>25</v>
      </c>
      <c r="D123" s="7">
        <v>2015.0</v>
      </c>
      <c r="E123" s="1" t="s">
        <v>39</v>
      </c>
      <c r="F123" s="8" t="s">
        <v>41</v>
      </c>
      <c r="G123" s="8" t="s">
        <v>31</v>
      </c>
      <c r="H123" s="8">
        <v>40.0</v>
      </c>
      <c r="I123" s="8">
        <v>9.0</v>
      </c>
      <c r="J123" s="8">
        <v>31.0</v>
      </c>
      <c r="K123" s="1" t="s">
        <v>30</v>
      </c>
      <c r="L123" s="8">
        <v>15.0</v>
      </c>
      <c r="M123" s="8">
        <f t="shared" si="9"/>
        <v>14</v>
      </c>
      <c r="N123" s="8">
        <v>13.0</v>
      </c>
      <c r="O123" s="8">
        <v>1.0</v>
      </c>
      <c r="P123" s="1" t="s">
        <v>30</v>
      </c>
    </row>
    <row r="124" ht="15.75" customHeight="1">
      <c r="A124" s="1">
        <v>2.0</v>
      </c>
      <c r="B124" s="6">
        <v>42172.0</v>
      </c>
      <c r="C124" s="7">
        <f t="shared" si="1"/>
        <v>25</v>
      </c>
      <c r="D124" s="7">
        <v>2015.0</v>
      </c>
      <c r="E124" s="1" t="s">
        <v>39</v>
      </c>
      <c r="F124" s="8" t="s">
        <v>42</v>
      </c>
      <c r="G124" s="8" t="s">
        <v>29</v>
      </c>
      <c r="H124" s="8">
        <v>14.0</v>
      </c>
      <c r="I124" s="8">
        <v>1.0</v>
      </c>
      <c r="J124" s="8">
        <v>13.0</v>
      </c>
      <c r="K124" s="1" t="s">
        <v>30</v>
      </c>
      <c r="L124" s="8">
        <v>8.0</v>
      </c>
      <c r="M124" s="8">
        <f t="shared" si="9"/>
        <v>4</v>
      </c>
      <c r="N124" s="8">
        <v>4.0</v>
      </c>
      <c r="O124" s="8">
        <v>0.0</v>
      </c>
      <c r="P124" s="1" t="s">
        <v>30</v>
      </c>
    </row>
    <row r="125" ht="15.75" customHeight="1">
      <c r="A125" s="1">
        <v>2.0</v>
      </c>
      <c r="B125" s="6">
        <v>42172.0</v>
      </c>
      <c r="C125" s="7">
        <f t="shared" si="1"/>
        <v>25</v>
      </c>
      <c r="D125" s="7">
        <v>2015.0</v>
      </c>
      <c r="E125" s="1" t="s">
        <v>39</v>
      </c>
      <c r="F125" s="8" t="s">
        <v>42</v>
      </c>
      <c r="G125" s="8" t="s">
        <v>31</v>
      </c>
      <c r="H125" s="8">
        <v>0.0</v>
      </c>
      <c r="I125" s="8">
        <v>0.0</v>
      </c>
      <c r="J125" s="8">
        <v>0.0</v>
      </c>
      <c r="K125" s="1" t="s">
        <v>30</v>
      </c>
      <c r="L125" s="8">
        <v>0.0</v>
      </c>
      <c r="M125" s="8">
        <f t="shared" si="9"/>
        <v>0</v>
      </c>
      <c r="N125" s="8">
        <v>0.0</v>
      </c>
      <c r="O125" s="8">
        <v>0.0</v>
      </c>
      <c r="P125" s="1" t="s">
        <v>84</v>
      </c>
    </row>
    <row r="126" ht="15.75" customHeight="1">
      <c r="A126" s="1">
        <v>2.0</v>
      </c>
      <c r="B126" s="6">
        <v>42172.0</v>
      </c>
      <c r="C126" s="7">
        <f t="shared" si="1"/>
        <v>25</v>
      </c>
      <c r="D126" s="7">
        <v>2015.0</v>
      </c>
      <c r="E126" s="1" t="s">
        <v>45</v>
      </c>
      <c r="F126" s="8" t="s">
        <v>46</v>
      </c>
      <c r="G126" s="8" t="s">
        <v>29</v>
      </c>
      <c r="H126" s="8">
        <v>5.0</v>
      </c>
      <c r="I126" s="8">
        <v>0.0</v>
      </c>
      <c r="J126" s="8">
        <v>5.0</v>
      </c>
      <c r="K126" s="1" t="s">
        <v>30</v>
      </c>
      <c r="L126" s="8">
        <v>4.0</v>
      </c>
      <c r="M126" s="8">
        <f t="shared" si="9"/>
        <v>1</v>
      </c>
      <c r="N126" s="8">
        <v>1.0</v>
      </c>
      <c r="O126" s="8">
        <v>0.0</v>
      </c>
      <c r="P126" s="1" t="s">
        <v>30</v>
      </c>
    </row>
    <row r="127" ht="15.75" customHeight="1">
      <c r="A127" s="1">
        <v>2.0</v>
      </c>
      <c r="B127" s="6">
        <v>42172.0</v>
      </c>
      <c r="C127" s="7">
        <f t="shared" si="1"/>
        <v>25</v>
      </c>
      <c r="D127" s="7">
        <v>2015.0</v>
      </c>
      <c r="E127" s="1" t="s">
        <v>45</v>
      </c>
      <c r="F127" s="8" t="s">
        <v>46</v>
      </c>
      <c r="G127" s="8" t="s">
        <v>31</v>
      </c>
      <c r="H127" s="8">
        <v>20.0</v>
      </c>
      <c r="I127" s="8">
        <v>4.0</v>
      </c>
      <c r="J127" s="8">
        <v>16.0</v>
      </c>
      <c r="K127" s="1" t="s">
        <v>30</v>
      </c>
      <c r="L127" s="8">
        <v>12.0</v>
      </c>
      <c r="M127" s="8">
        <f t="shared" si="9"/>
        <v>4</v>
      </c>
      <c r="N127" s="8">
        <v>4.0</v>
      </c>
      <c r="O127" s="8">
        <v>0.0</v>
      </c>
      <c r="P127" s="1" t="s">
        <v>30</v>
      </c>
    </row>
    <row r="128" ht="15.75" customHeight="1">
      <c r="A128" s="1">
        <v>2.0</v>
      </c>
      <c r="B128" s="6">
        <v>42172.0</v>
      </c>
      <c r="C128" s="7">
        <f t="shared" si="1"/>
        <v>25</v>
      </c>
      <c r="D128" s="7">
        <v>2015.0</v>
      </c>
      <c r="E128" s="1" t="s">
        <v>45</v>
      </c>
      <c r="F128" s="8" t="s">
        <v>48</v>
      </c>
      <c r="G128" s="8" t="s">
        <v>29</v>
      </c>
      <c r="H128" s="8">
        <v>21.0</v>
      </c>
      <c r="I128" s="8">
        <v>9.0</v>
      </c>
      <c r="J128" s="8">
        <v>12.0</v>
      </c>
      <c r="K128" s="1" t="s">
        <v>30</v>
      </c>
      <c r="L128" s="8">
        <v>2.0</v>
      </c>
      <c r="M128" s="8">
        <f t="shared" si="9"/>
        <v>7</v>
      </c>
      <c r="N128" s="8">
        <v>7.0</v>
      </c>
      <c r="O128" s="8">
        <v>0.0</v>
      </c>
      <c r="P128" s="1" t="s">
        <v>74</v>
      </c>
    </row>
    <row r="129" ht="15.75" customHeight="1">
      <c r="A129" s="1">
        <v>2.0</v>
      </c>
      <c r="B129" s="6">
        <v>42172.0</v>
      </c>
      <c r="C129" s="7">
        <f t="shared" si="1"/>
        <v>25</v>
      </c>
      <c r="D129" s="7">
        <v>2015.0</v>
      </c>
      <c r="E129" s="1" t="s">
        <v>45</v>
      </c>
      <c r="F129" s="8" t="s">
        <v>48</v>
      </c>
      <c r="G129" s="8" t="s">
        <v>31</v>
      </c>
      <c r="H129" s="8">
        <v>12.0</v>
      </c>
      <c r="I129" s="8">
        <v>5.0</v>
      </c>
      <c r="J129" s="8">
        <v>6.0</v>
      </c>
      <c r="K129" s="1">
        <v>1.0</v>
      </c>
      <c r="L129" s="8">
        <v>0.0</v>
      </c>
      <c r="M129" s="8">
        <f t="shared" si="9"/>
        <v>4</v>
      </c>
      <c r="N129" s="8">
        <v>4.0</v>
      </c>
      <c r="O129" s="8">
        <v>0.0</v>
      </c>
      <c r="P129" s="1" t="s">
        <v>30</v>
      </c>
    </row>
    <row r="130" ht="15.75" customHeight="1">
      <c r="A130" s="1">
        <v>3.0</v>
      </c>
      <c r="B130" s="6">
        <v>42192.0</v>
      </c>
      <c r="C130" s="7">
        <f t="shared" si="1"/>
        <v>28</v>
      </c>
      <c r="D130" s="7">
        <v>2015.0</v>
      </c>
      <c r="E130" s="1" t="s">
        <v>27</v>
      </c>
      <c r="F130" s="8" t="s">
        <v>28</v>
      </c>
      <c r="G130" s="8" t="s">
        <v>29</v>
      </c>
      <c r="H130" s="8">
        <v>24.0</v>
      </c>
      <c r="I130" s="8">
        <v>4.0</v>
      </c>
      <c r="J130" s="8">
        <v>20.0</v>
      </c>
      <c r="K130" s="1" t="s">
        <v>30</v>
      </c>
      <c r="L130" s="8">
        <v>3.0</v>
      </c>
      <c r="M130" s="8">
        <f t="shared" si="9"/>
        <v>3</v>
      </c>
      <c r="N130" s="8">
        <v>3.0</v>
      </c>
      <c r="O130" s="8">
        <v>0.0</v>
      </c>
      <c r="P130" s="1" t="s">
        <v>30</v>
      </c>
    </row>
    <row r="131" ht="15.75" customHeight="1">
      <c r="A131" s="1">
        <v>3.0</v>
      </c>
      <c r="B131" s="6">
        <v>42192.0</v>
      </c>
      <c r="C131" s="7">
        <f t="shared" si="1"/>
        <v>28</v>
      </c>
      <c r="D131" s="7">
        <v>2015.0</v>
      </c>
      <c r="E131" s="1" t="s">
        <v>27</v>
      </c>
      <c r="F131" s="8" t="s">
        <v>28</v>
      </c>
      <c r="G131" s="8" t="s">
        <v>31</v>
      </c>
      <c r="H131" s="8">
        <v>69.0</v>
      </c>
      <c r="I131" s="8">
        <v>10.0</v>
      </c>
      <c r="J131" s="8">
        <v>59.0</v>
      </c>
      <c r="K131" s="1" t="s">
        <v>30</v>
      </c>
      <c r="L131" s="8">
        <v>16.0</v>
      </c>
      <c r="M131" s="8">
        <f t="shared" si="9"/>
        <v>44</v>
      </c>
      <c r="N131" s="8">
        <v>42.0</v>
      </c>
      <c r="O131" s="8">
        <v>2.0</v>
      </c>
      <c r="P131" s="1" t="s">
        <v>30</v>
      </c>
    </row>
    <row r="132" ht="15.75" customHeight="1">
      <c r="A132" s="1">
        <v>3.0</v>
      </c>
      <c r="B132" s="6">
        <v>42192.0</v>
      </c>
      <c r="C132" s="7">
        <f t="shared" si="1"/>
        <v>28</v>
      </c>
      <c r="D132" s="7">
        <v>2015.0</v>
      </c>
      <c r="E132" s="1" t="s">
        <v>27</v>
      </c>
      <c r="F132" s="8" t="s">
        <v>33</v>
      </c>
      <c r="G132" s="8" t="s">
        <v>29</v>
      </c>
      <c r="H132" s="8">
        <v>49.0</v>
      </c>
      <c r="I132" s="8">
        <v>12.0</v>
      </c>
      <c r="J132" s="8">
        <v>37.0</v>
      </c>
      <c r="K132" s="1" t="s">
        <v>30</v>
      </c>
      <c r="L132" s="8">
        <v>19.0</v>
      </c>
      <c r="M132" s="8">
        <f t="shared" si="9"/>
        <v>3</v>
      </c>
      <c r="N132" s="8">
        <v>2.0</v>
      </c>
      <c r="O132" s="8">
        <v>1.0</v>
      </c>
      <c r="P132" s="1" t="s">
        <v>30</v>
      </c>
    </row>
    <row r="133" ht="15.75" customHeight="1">
      <c r="A133" s="1">
        <v>3.0</v>
      </c>
      <c r="B133" s="6">
        <v>42192.0</v>
      </c>
      <c r="C133" s="7">
        <f t="shared" si="1"/>
        <v>28</v>
      </c>
      <c r="D133" s="7">
        <v>2015.0</v>
      </c>
      <c r="E133" s="1" t="s">
        <v>27</v>
      </c>
      <c r="F133" s="8" t="s">
        <v>33</v>
      </c>
      <c r="G133" s="8" t="s">
        <v>31</v>
      </c>
      <c r="H133" s="8">
        <v>103.0</v>
      </c>
      <c r="I133" s="8">
        <v>57.0</v>
      </c>
      <c r="J133" s="8">
        <v>46.0</v>
      </c>
      <c r="K133" s="1" t="s">
        <v>30</v>
      </c>
      <c r="L133" s="8">
        <v>26.0</v>
      </c>
      <c r="M133" s="8">
        <f t="shared" si="9"/>
        <v>16</v>
      </c>
      <c r="N133" s="8">
        <v>14.0</v>
      </c>
      <c r="O133" s="8">
        <v>2.0</v>
      </c>
      <c r="P133" s="1" t="s">
        <v>30</v>
      </c>
    </row>
    <row r="134" ht="15.75" customHeight="1">
      <c r="A134" s="1">
        <v>3.0</v>
      </c>
      <c r="B134" s="6">
        <v>42192.0</v>
      </c>
      <c r="C134" s="7">
        <f t="shared" si="1"/>
        <v>28</v>
      </c>
      <c r="D134" s="7">
        <v>2015.0</v>
      </c>
      <c r="E134" s="1" t="s">
        <v>27</v>
      </c>
      <c r="F134" s="8" t="s">
        <v>34</v>
      </c>
      <c r="G134" s="8" t="s">
        <v>29</v>
      </c>
      <c r="H134" s="8">
        <v>40.0</v>
      </c>
      <c r="I134" s="8">
        <v>7.0</v>
      </c>
      <c r="J134" s="8">
        <v>33.0</v>
      </c>
      <c r="K134" s="1" t="s">
        <v>30</v>
      </c>
      <c r="L134" s="8">
        <v>23.0</v>
      </c>
      <c r="M134" s="8">
        <f t="shared" si="9"/>
        <v>9</v>
      </c>
      <c r="N134" s="8">
        <v>7.0</v>
      </c>
      <c r="O134" s="8">
        <v>2.0</v>
      </c>
      <c r="P134" s="1" t="s">
        <v>30</v>
      </c>
    </row>
    <row r="135" ht="15.75" customHeight="1">
      <c r="A135" s="1">
        <v>3.0</v>
      </c>
      <c r="B135" s="6">
        <v>42192.0</v>
      </c>
      <c r="C135" s="7">
        <f t="shared" si="1"/>
        <v>28</v>
      </c>
      <c r="D135" s="7">
        <v>2015.0</v>
      </c>
      <c r="E135" s="1" t="s">
        <v>27</v>
      </c>
      <c r="F135" s="8" t="s">
        <v>34</v>
      </c>
      <c r="G135" s="8" t="s">
        <v>31</v>
      </c>
      <c r="H135" s="8">
        <v>69.0</v>
      </c>
      <c r="I135" s="8">
        <v>3.0</v>
      </c>
      <c r="J135" s="8">
        <v>66.0</v>
      </c>
      <c r="K135" s="1" t="s">
        <v>30</v>
      </c>
      <c r="L135" s="8">
        <v>42.0</v>
      </c>
      <c r="M135" s="8">
        <f t="shared" si="9"/>
        <v>23</v>
      </c>
      <c r="N135" s="8">
        <v>22.0</v>
      </c>
      <c r="O135" s="8">
        <v>1.0</v>
      </c>
      <c r="P135" s="1" t="s">
        <v>74</v>
      </c>
    </row>
    <row r="136" ht="15.75" customHeight="1">
      <c r="A136" s="1">
        <v>3.0</v>
      </c>
      <c r="B136" s="6">
        <v>42192.0</v>
      </c>
      <c r="C136" s="7">
        <f t="shared" si="1"/>
        <v>28</v>
      </c>
      <c r="D136" s="7">
        <v>2015.0</v>
      </c>
      <c r="E136" s="1" t="s">
        <v>62</v>
      </c>
      <c r="F136" s="8" t="s">
        <v>36</v>
      </c>
      <c r="G136" s="8" t="s">
        <v>29</v>
      </c>
      <c r="H136" s="8">
        <v>240.0</v>
      </c>
      <c r="I136" s="8">
        <v>42.0</v>
      </c>
      <c r="J136" s="8">
        <v>198.0</v>
      </c>
      <c r="K136" s="1" t="s">
        <v>30</v>
      </c>
      <c r="L136" s="8">
        <v>99.0</v>
      </c>
      <c r="M136" s="8">
        <f t="shared" si="9"/>
        <v>86</v>
      </c>
      <c r="N136" s="8">
        <v>81.0</v>
      </c>
      <c r="O136" s="8">
        <v>5.0</v>
      </c>
      <c r="P136" s="1" t="s">
        <v>85</v>
      </c>
    </row>
    <row r="137" ht="15.75" customHeight="1">
      <c r="A137" s="1">
        <v>3.0</v>
      </c>
      <c r="B137" s="6">
        <v>42192.0</v>
      </c>
      <c r="C137" s="7">
        <f t="shared" si="1"/>
        <v>28</v>
      </c>
      <c r="D137" s="7">
        <v>2015.0</v>
      </c>
      <c r="E137" s="1" t="s">
        <v>62</v>
      </c>
      <c r="F137" s="8" t="s">
        <v>36</v>
      </c>
      <c r="G137" s="8" t="s">
        <v>31</v>
      </c>
      <c r="H137" s="8">
        <v>225.0</v>
      </c>
      <c r="I137" s="8">
        <v>100.0</v>
      </c>
      <c r="J137" s="8">
        <v>125.0</v>
      </c>
      <c r="K137" s="1" t="s">
        <v>30</v>
      </c>
      <c r="L137" s="8">
        <v>64.0</v>
      </c>
      <c r="M137" s="8">
        <f t="shared" si="9"/>
        <v>64</v>
      </c>
      <c r="N137" s="8">
        <v>64.0</v>
      </c>
      <c r="O137" s="8">
        <v>0.0</v>
      </c>
      <c r="P137" s="1" t="s">
        <v>30</v>
      </c>
    </row>
    <row r="138" ht="15.75" customHeight="1">
      <c r="A138" s="1">
        <v>3.0</v>
      </c>
      <c r="B138" s="6">
        <v>42192.0</v>
      </c>
      <c r="C138" s="7">
        <f t="shared" si="1"/>
        <v>28</v>
      </c>
      <c r="D138" s="7">
        <v>2015.0</v>
      </c>
      <c r="E138" s="1" t="s">
        <v>62</v>
      </c>
      <c r="F138" s="8" t="s">
        <v>37</v>
      </c>
      <c r="G138" s="8" t="s">
        <v>29</v>
      </c>
      <c r="H138" s="8" t="s">
        <v>30</v>
      </c>
      <c r="I138" s="8" t="s">
        <v>30</v>
      </c>
      <c r="J138" s="8" t="s">
        <v>30</v>
      </c>
      <c r="K138" s="1" t="s">
        <v>30</v>
      </c>
      <c r="L138" s="8" t="s">
        <v>30</v>
      </c>
      <c r="M138" s="8" t="s">
        <v>30</v>
      </c>
      <c r="N138" s="8" t="s">
        <v>30</v>
      </c>
      <c r="O138" s="8" t="s">
        <v>30</v>
      </c>
      <c r="P138" s="1" t="s">
        <v>30</v>
      </c>
    </row>
    <row r="139" ht="15.75" customHeight="1">
      <c r="A139" s="1">
        <v>3.0</v>
      </c>
      <c r="B139" s="6">
        <v>42192.0</v>
      </c>
      <c r="C139" s="7">
        <f t="shared" si="1"/>
        <v>28</v>
      </c>
      <c r="D139" s="7">
        <v>2015.0</v>
      </c>
      <c r="E139" s="1" t="s">
        <v>62</v>
      </c>
      <c r="F139" s="8" t="s">
        <v>37</v>
      </c>
      <c r="G139" s="8" t="s">
        <v>31</v>
      </c>
      <c r="H139" s="8">
        <v>237.0</v>
      </c>
      <c r="I139" s="8">
        <v>28.0</v>
      </c>
      <c r="J139" s="8">
        <v>209.0</v>
      </c>
      <c r="K139" s="1" t="s">
        <v>30</v>
      </c>
      <c r="L139" s="8">
        <v>139.0</v>
      </c>
      <c r="M139" s="8">
        <f t="shared" ref="M139:M147" si="10">N139+O139</f>
        <v>41</v>
      </c>
      <c r="N139" s="8">
        <v>38.0</v>
      </c>
      <c r="O139" s="8">
        <v>3.0</v>
      </c>
      <c r="P139" s="1" t="s">
        <v>86</v>
      </c>
    </row>
    <row r="140" ht="15.75" customHeight="1">
      <c r="A140" s="1">
        <v>3.0</v>
      </c>
      <c r="B140" s="6">
        <v>42192.0</v>
      </c>
      <c r="C140" s="7">
        <f t="shared" si="1"/>
        <v>28</v>
      </c>
      <c r="D140" s="7">
        <v>2015.0</v>
      </c>
      <c r="E140" s="1" t="s">
        <v>62</v>
      </c>
      <c r="F140" s="8" t="s">
        <v>38</v>
      </c>
      <c r="G140" s="8" t="s">
        <v>29</v>
      </c>
      <c r="H140" s="8">
        <v>372.0</v>
      </c>
      <c r="I140" s="8">
        <v>189.0</v>
      </c>
      <c r="J140" s="8">
        <v>183.0</v>
      </c>
      <c r="K140" s="1" t="s">
        <v>30</v>
      </c>
      <c r="L140" s="8">
        <v>47.0</v>
      </c>
      <c r="M140" s="8">
        <f t="shared" si="10"/>
        <v>138</v>
      </c>
      <c r="N140" s="8">
        <v>138.0</v>
      </c>
      <c r="O140" s="8">
        <v>0.0</v>
      </c>
      <c r="P140" s="1" t="s">
        <v>74</v>
      </c>
    </row>
    <row r="141" ht="15.75" customHeight="1">
      <c r="A141" s="1">
        <v>3.0</v>
      </c>
      <c r="B141" s="6">
        <v>42192.0</v>
      </c>
      <c r="C141" s="7">
        <f t="shared" si="1"/>
        <v>28</v>
      </c>
      <c r="D141" s="7">
        <v>2015.0</v>
      </c>
      <c r="E141" s="1" t="s">
        <v>62</v>
      </c>
      <c r="F141" s="8" t="s">
        <v>38</v>
      </c>
      <c r="G141" s="8" t="s">
        <v>31</v>
      </c>
      <c r="H141" s="8">
        <v>256.0</v>
      </c>
      <c r="I141" s="8">
        <v>98.0</v>
      </c>
      <c r="J141" s="8">
        <v>158.0</v>
      </c>
      <c r="K141" s="1" t="s">
        <v>30</v>
      </c>
      <c r="L141" s="8">
        <v>59.0</v>
      </c>
      <c r="M141" s="8">
        <f t="shared" si="10"/>
        <v>83</v>
      </c>
      <c r="N141" s="8">
        <v>81.0</v>
      </c>
      <c r="O141" s="8">
        <v>2.0</v>
      </c>
      <c r="P141" s="1" t="s">
        <v>73</v>
      </c>
    </row>
    <row r="142" ht="15.75" customHeight="1">
      <c r="A142" s="1">
        <v>3.0</v>
      </c>
      <c r="B142" s="6">
        <v>42192.0</v>
      </c>
      <c r="C142" s="7">
        <f t="shared" si="1"/>
        <v>28</v>
      </c>
      <c r="D142" s="7">
        <v>2015.0</v>
      </c>
      <c r="E142" s="1" t="s">
        <v>43</v>
      </c>
      <c r="F142" s="8" t="s">
        <v>75</v>
      </c>
      <c r="G142" s="8" t="s">
        <v>29</v>
      </c>
      <c r="H142" s="8">
        <v>43.0</v>
      </c>
      <c r="I142" s="8">
        <v>7.0</v>
      </c>
      <c r="J142" s="8">
        <v>36.0</v>
      </c>
      <c r="K142" s="1" t="s">
        <v>30</v>
      </c>
      <c r="L142" s="8">
        <v>5.0</v>
      </c>
      <c r="M142" s="8">
        <f t="shared" si="10"/>
        <v>22</v>
      </c>
      <c r="N142" s="8">
        <v>20.0</v>
      </c>
      <c r="O142" s="8">
        <v>2.0</v>
      </c>
      <c r="P142" s="1" t="s">
        <v>30</v>
      </c>
    </row>
    <row r="143" ht="15.75" customHeight="1">
      <c r="A143" s="1">
        <v>3.0</v>
      </c>
      <c r="B143" s="6">
        <v>42192.0</v>
      </c>
      <c r="C143" s="7">
        <f t="shared" si="1"/>
        <v>28</v>
      </c>
      <c r="D143" s="7">
        <v>2015.0</v>
      </c>
      <c r="E143" s="1" t="s">
        <v>43</v>
      </c>
      <c r="F143" s="8" t="s">
        <v>75</v>
      </c>
      <c r="G143" s="8" t="s">
        <v>31</v>
      </c>
      <c r="H143" s="8">
        <v>22.0</v>
      </c>
      <c r="I143" s="8">
        <v>10.0</v>
      </c>
      <c r="J143" s="8">
        <v>12.0</v>
      </c>
      <c r="K143" s="1" t="s">
        <v>30</v>
      </c>
      <c r="L143" s="8">
        <v>6.0</v>
      </c>
      <c r="M143" s="8">
        <f t="shared" si="10"/>
        <v>4</v>
      </c>
      <c r="N143" s="8">
        <v>4.0</v>
      </c>
      <c r="O143" s="8">
        <v>0.0</v>
      </c>
      <c r="P143" s="1" t="s">
        <v>74</v>
      </c>
    </row>
    <row r="144" ht="15.75" customHeight="1">
      <c r="A144" s="1">
        <v>3.0</v>
      </c>
      <c r="B144" s="6">
        <v>42192.0</v>
      </c>
      <c r="C144" s="7">
        <f t="shared" si="1"/>
        <v>28</v>
      </c>
      <c r="D144" s="7">
        <v>2015.0</v>
      </c>
      <c r="E144" s="1" t="s">
        <v>43</v>
      </c>
      <c r="F144" s="8" t="s">
        <v>44</v>
      </c>
      <c r="G144" s="8" t="s">
        <v>29</v>
      </c>
      <c r="H144" s="8">
        <v>137.0</v>
      </c>
      <c r="I144" s="8">
        <v>55.0</v>
      </c>
      <c r="J144" s="8">
        <v>82.0</v>
      </c>
      <c r="K144" s="1" t="s">
        <v>30</v>
      </c>
      <c r="L144" s="8">
        <v>6.0</v>
      </c>
      <c r="M144" s="8">
        <f t="shared" si="10"/>
        <v>65</v>
      </c>
      <c r="N144" s="8">
        <v>65.0</v>
      </c>
      <c r="O144" s="8">
        <v>0.0</v>
      </c>
      <c r="P144" s="1" t="s">
        <v>30</v>
      </c>
    </row>
    <row r="145" ht="15.75" customHeight="1">
      <c r="A145" s="1">
        <v>3.0</v>
      </c>
      <c r="B145" s="6">
        <v>42192.0</v>
      </c>
      <c r="C145" s="7">
        <f t="shared" si="1"/>
        <v>28</v>
      </c>
      <c r="D145" s="7">
        <v>2015.0</v>
      </c>
      <c r="E145" s="1" t="s">
        <v>43</v>
      </c>
      <c r="F145" s="8" t="s">
        <v>44</v>
      </c>
      <c r="G145" s="8" t="s">
        <v>31</v>
      </c>
      <c r="H145" s="8">
        <v>226.0</v>
      </c>
      <c r="I145" s="8">
        <v>102.0</v>
      </c>
      <c r="J145" s="8">
        <v>124.0</v>
      </c>
      <c r="K145" s="1" t="s">
        <v>30</v>
      </c>
      <c r="L145" s="8">
        <v>5.0</v>
      </c>
      <c r="M145" s="8">
        <f t="shared" si="10"/>
        <v>111</v>
      </c>
      <c r="N145" s="8">
        <v>110.0</v>
      </c>
      <c r="O145" s="8">
        <v>1.0</v>
      </c>
      <c r="P145" s="1" t="s">
        <v>72</v>
      </c>
    </row>
    <row r="146" ht="15.75" customHeight="1">
      <c r="A146" s="1">
        <v>3.0</v>
      </c>
      <c r="B146" s="6">
        <v>42192.0</v>
      </c>
      <c r="C146" s="7">
        <f t="shared" si="1"/>
        <v>28</v>
      </c>
      <c r="D146" s="7">
        <v>2015.0</v>
      </c>
      <c r="E146" s="1" t="s">
        <v>39</v>
      </c>
      <c r="F146" s="8" t="s">
        <v>40</v>
      </c>
      <c r="G146" s="8" t="s">
        <v>29</v>
      </c>
      <c r="H146" s="8">
        <v>103.0</v>
      </c>
      <c r="I146" s="8">
        <v>15.0</v>
      </c>
      <c r="J146" s="8">
        <v>88.0</v>
      </c>
      <c r="K146" s="1" t="s">
        <v>30</v>
      </c>
      <c r="L146" s="8">
        <v>50.0</v>
      </c>
      <c r="M146" s="8">
        <f t="shared" si="10"/>
        <v>45</v>
      </c>
      <c r="N146" s="8">
        <v>42.0</v>
      </c>
      <c r="O146" s="8">
        <v>3.0</v>
      </c>
      <c r="P146" s="1" t="s">
        <v>73</v>
      </c>
    </row>
    <row r="147" ht="15.75" customHeight="1">
      <c r="A147" s="1">
        <v>3.0</v>
      </c>
      <c r="B147" s="6">
        <v>42192.0</v>
      </c>
      <c r="C147" s="7">
        <f t="shared" si="1"/>
        <v>28</v>
      </c>
      <c r="D147" s="7">
        <v>2015.0</v>
      </c>
      <c r="E147" s="1" t="s">
        <v>39</v>
      </c>
      <c r="F147" s="8" t="s">
        <v>40</v>
      </c>
      <c r="G147" s="8" t="s">
        <v>31</v>
      </c>
      <c r="H147" s="8">
        <v>358.0</v>
      </c>
      <c r="I147" s="8">
        <v>52.0</v>
      </c>
      <c r="J147" s="8">
        <v>306.0</v>
      </c>
      <c r="K147" s="1" t="s">
        <v>30</v>
      </c>
      <c r="L147" s="8">
        <v>86.0</v>
      </c>
      <c r="M147" s="8">
        <f t="shared" si="10"/>
        <v>184</v>
      </c>
      <c r="N147" s="8">
        <v>161.0</v>
      </c>
      <c r="O147" s="8">
        <v>23.0</v>
      </c>
      <c r="P147" s="1" t="s">
        <v>87</v>
      </c>
    </row>
    <row r="148" ht="15.75" customHeight="1">
      <c r="A148" s="1">
        <v>3.0</v>
      </c>
      <c r="B148" s="6">
        <v>42192.0</v>
      </c>
      <c r="C148" s="7">
        <f t="shared" si="1"/>
        <v>28</v>
      </c>
      <c r="D148" s="7">
        <v>2015.0</v>
      </c>
      <c r="E148" s="1" t="s">
        <v>39</v>
      </c>
      <c r="F148" s="8" t="s">
        <v>41</v>
      </c>
      <c r="G148" s="8" t="s">
        <v>29</v>
      </c>
      <c r="H148" s="8" t="s">
        <v>30</v>
      </c>
      <c r="I148" s="8" t="s">
        <v>30</v>
      </c>
      <c r="J148" s="8" t="s">
        <v>30</v>
      </c>
      <c r="K148" s="1" t="s">
        <v>30</v>
      </c>
      <c r="L148" s="8" t="s">
        <v>30</v>
      </c>
      <c r="M148" s="8" t="s">
        <v>30</v>
      </c>
      <c r="N148" s="8" t="s">
        <v>30</v>
      </c>
      <c r="O148" s="8" t="s">
        <v>30</v>
      </c>
      <c r="P148" s="1" t="s">
        <v>30</v>
      </c>
    </row>
    <row r="149" ht="15.75" customHeight="1">
      <c r="A149" s="1">
        <v>3.0</v>
      </c>
      <c r="B149" s="6">
        <v>42192.0</v>
      </c>
      <c r="C149" s="7">
        <f t="shared" si="1"/>
        <v>28</v>
      </c>
      <c r="D149" s="7">
        <v>2015.0</v>
      </c>
      <c r="E149" s="1" t="s">
        <v>39</v>
      </c>
      <c r="F149" s="8" t="s">
        <v>41</v>
      </c>
      <c r="G149" s="8" t="s">
        <v>31</v>
      </c>
      <c r="H149" s="8">
        <v>2.0</v>
      </c>
      <c r="I149" s="8">
        <v>0.0</v>
      </c>
      <c r="J149" s="8">
        <v>2.0</v>
      </c>
      <c r="K149" s="1" t="s">
        <v>30</v>
      </c>
      <c r="L149" s="8">
        <v>0.0</v>
      </c>
      <c r="M149" s="8">
        <f t="shared" ref="M149:M154" si="11">N149+O149</f>
        <v>0</v>
      </c>
      <c r="N149" s="8">
        <v>0.0</v>
      </c>
      <c r="O149" s="8">
        <v>0.0</v>
      </c>
      <c r="P149" s="1" t="s">
        <v>30</v>
      </c>
    </row>
    <row r="150" ht="15.75" customHeight="1">
      <c r="A150" s="1">
        <v>3.0</v>
      </c>
      <c r="B150" s="6">
        <v>42192.0</v>
      </c>
      <c r="C150" s="7">
        <f t="shared" si="1"/>
        <v>28</v>
      </c>
      <c r="D150" s="7">
        <v>2015.0</v>
      </c>
      <c r="E150" s="1" t="s">
        <v>39</v>
      </c>
      <c r="F150" s="8" t="s">
        <v>42</v>
      </c>
      <c r="G150" s="8" t="s">
        <v>29</v>
      </c>
      <c r="H150" s="8">
        <v>183.0</v>
      </c>
      <c r="I150" s="8">
        <v>48.0</v>
      </c>
      <c r="J150" s="8">
        <v>135.0</v>
      </c>
      <c r="K150" s="1" t="s">
        <v>30</v>
      </c>
      <c r="L150" s="8">
        <v>105.0</v>
      </c>
      <c r="M150" s="8">
        <f t="shared" si="11"/>
        <v>28</v>
      </c>
      <c r="N150" s="8">
        <v>27.0</v>
      </c>
      <c r="O150" s="8">
        <v>1.0</v>
      </c>
      <c r="P150" s="1" t="s">
        <v>88</v>
      </c>
    </row>
    <row r="151" ht="15.75" customHeight="1">
      <c r="A151" s="1">
        <v>3.0</v>
      </c>
      <c r="B151" s="6">
        <v>42192.0</v>
      </c>
      <c r="C151" s="7">
        <f t="shared" si="1"/>
        <v>28</v>
      </c>
      <c r="D151" s="7">
        <v>2015.0</v>
      </c>
      <c r="E151" s="1" t="s">
        <v>39</v>
      </c>
      <c r="F151" s="8" t="s">
        <v>42</v>
      </c>
      <c r="G151" s="8" t="s">
        <v>31</v>
      </c>
      <c r="H151" s="8">
        <v>651.0</v>
      </c>
      <c r="I151" s="8">
        <v>323.0</v>
      </c>
      <c r="J151" s="8">
        <v>328.0</v>
      </c>
      <c r="K151" s="1" t="s">
        <v>30</v>
      </c>
      <c r="L151" s="8">
        <v>99.0</v>
      </c>
      <c r="M151" s="8">
        <f t="shared" si="11"/>
        <v>217</v>
      </c>
      <c r="N151" s="8">
        <v>148.0</v>
      </c>
      <c r="O151" s="8">
        <v>69.0</v>
      </c>
      <c r="P151" s="1" t="s">
        <v>89</v>
      </c>
    </row>
    <row r="152" ht="15.75" customHeight="1">
      <c r="A152" s="1">
        <v>3.0</v>
      </c>
      <c r="B152" s="6">
        <v>42192.0</v>
      </c>
      <c r="C152" s="7">
        <f t="shared" si="1"/>
        <v>28</v>
      </c>
      <c r="D152" s="7">
        <v>2015.0</v>
      </c>
      <c r="E152" s="1" t="s">
        <v>45</v>
      </c>
      <c r="F152" s="8" t="s">
        <v>46</v>
      </c>
      <c r="G152" s="8" t="s">
        <v>29</v>
      </c>
      <c r="H152" s="8">
        <v>162.0</v>
      </c>
      <c r="I152" s="8">
        <v>101.0</v>
      </c>
      <c r="J152" s="8">
        <v>61.0</v>
      </c>
      <c r="K152" s="1" t="s">
        <v>30</v>
      </c>
      <c r="L152" s="8">
        <v>7.0</v>
      </c>
      <c r="M152" s="8">
        <f t="shared" si="11"/>
        <v>53</v>
      </c>
      <c r="N152" s="8">
        <v>50.0</v>
      </c>
      <c r="O152" s="8">
        <v>3.0</v>
      </c>
      <c r="P152" s="1" t="s">
        <v>30</v>
      </c>
    </row>
    <row r="153" ht="15.75" customHeight="1">
      <c r="A153" s="1">
        <v>3.0</v>
      </c>
      <c r="B153" s="6">
        <v>42192.0</v>
      </c>
      <c r="C153" s="7">
        <f t="shared" si="1"/>
        <v>28</v>
      </c>
      <c r="D153" s="7">
        <v>2015.0</v>
      </c>
      <c r="E153" s="1" t="s">
        <v>45</v>
      </c>
      <c r="F153" s="8" t="s">
        <v>46</v>
      </c>
      <c r="G153" s="8" t="s">
        <v>31</v>
      </c>
      <c r="H153" s="8">
        <v>46.0</v>
      </c>
      <c r="I153" s="8">
        <v>8.0</v>
      </c>
      <c r="J153" s="8">
        <v>23.0</v>
      </c>
      <c r="K153" s="1" t="s">
        <v>30</v>
      </c>
      <c r="L153" s="8">
        <v>3.0</v>
      </c>
      <c r="M153" s="8">
        <f t="shared" si="11"/>
        <v>18</v>
      </c>
      <c r="N153" s="8">
        <v>18.0</v>
      </c>
      <c r="O153" s="8">
        <v>0.0</v>
      </c>
      <c r="P153" s="1" t="s">
        <v>30</v>
      </c>
    </row>
    <row r="154" ht="15.75" customHeight="1">
      <c r="A154" s="1">
        <v>3.0</v>
      </c>
      <c r="B154" s="6">
        <v>42192.0</v>
      </c>
      <c r="C154" s="7">
        <f t="shared" si="1"/>
        <v>28</v>
      </c>
      <c r="D154" s="7">
        <v>2015.0</v>
      </c>
      <c r="E154" s="1" t="s">
        <v>45</v>
      </c>
      <c r="F154" s="8" t="s">
        <v>48</v>
      </c>
      <c r="G154" s="8" t="s">
        <v>29</v>
      </c>
      <c r="H154" s="8">
        <v>208.0</v>
      </c>
      <c r="I154" s="8">
        <v>73.0</v>
      </c>
      <c r="J154" s="8">
        <v>130.0</v>
      </c>
      <c r="K154" s="1" t="s">
        <v>30</v>
      </c>
      <c r="L154" s="8">
        <v>22.0</v>
      </c>
      <c r="M154" s="8">
        <f t="shared" si="11"/>
        <v>100</v>
      </c>
      <c r="N154" s="8">
        <v>97.0</v>
      </c>
      <c r="O154" s="8">
        <v>3.0</v>
      </c>
      <c r="P154" s="1" t="s">
        <v>88</v>
      </c>
    </row>
    <row r="155" ht="15.75" customHeight="1">
      <c r="A155" s="1">
        <v>3.0</v>
      </c>
      <c r="B155" s="6">
        <v>42192.0</v>
      </c>
      <c r="C155" s="7">
        <f t="shared" si="1"/>
        <v>28</v>
      </c>
      <c r="D155" s="7">
        <v>2015.0</v>
      </c>
      <c r="E155" s="1" t="s">
        <v>45</v>
      </c>
      <c r="F155" s="8" t="s">
        <v>48</v>
      </c>
      <c r="G155" s="8" t="s">
        <v>31</v>
      </c>
      <c r="H155" s="8" t="s">
        <v>30</v>
      </c>
      <c r="I155" s="8" t="s">
        <v>30</v>
      </c>
      <c r="J155" s="8" t="s">
        <v>30</v>
      </c>
      <c r="K155" s="1" t="s">
        <v>30</v>
      </c>
      <c r="L155" s="8" t="s">
        <v>30</v>
      </c>
      <c r="M155" s="8" t="s">
        <v>30</v>
      </c>
      <c r="N155" s="8" t="s">
        <v>30</v>
      </c>
      <c r="O155" s="8" t="s">
        <v>30</v>
      </c>
      <c r="P155" s="1" t="s">
        <v>90</v>
      </c>
    </row>
    <row r="156" ht="15.75" customHeight="1">
      <c r="A156" s="1">
        <v>3.0</v>
      </c>
      <c r="B156" s="6">
        <v>42193.0</v>
      </c>
      <c r="C156" s="7">
        <f t="shared" si="1"/>
        <v>28</v>
      </c>
      <c r="D156" s="7">
        <v>2015.0</v>
      </c>
      <c r="E156" s="1" t="s">
        <v>27</v>
      </c>
      <c r="F156" s="8" t="s">
        <v>28</v>
      </c>
      <c r="G156" s="8" t="s">
        <v>29</v>
      </c>
      <c r="H156" s="8">
        <v>54.0</v>
      </c>
      <c r="I156" s="8">
        <v>11.0</v>
      </c>
      <c r="J156" s="8">
        <v>43.0</v>
      </c>
      <c r="K156" s="1" t="s">
        <v>30</v>
      </c>
      <c r="L156" s="8">
        <v>23.0</v>
      </c>
      <c r="M156" s="8">
        <f t="shared" ref="M156:M176" si="12">N156+O156</f>
        <v>37</v>
      </c>
      <c r="N156" s="8">
        <v>36.0</v>
      </c>
      <c r="O156" s="8">
        <v>1.0</v>
      </c>
      <c r="P156" s="1" t="s">
        <v>30</v>
      </c>
    </row>
    <row r="157" ht="15.75" customHeight="1">
      <c r="A157" s="1">
        <v>3.0</v>
      </c>
      <c r="B157" s="6">
        <v>42193.0</v>
      </c>
      <c r="C157" s="7">
        <f t="shared" si="1"/>
        <v>28</v>
      </c>
      <c r="D157" s="7">
        <v>2015.0</v>
      </c>
      <c r="E157" s="1" t="s">
        <v>27</v>
      </c>
      <c r="F157" s="8" t="s">
        <v>28</v>
      </c>
      <c r="G157" s="8" t="s">
        <v>31</v>
      </c>
      <c r="H157" s="8">
        <v>50.0</v>
      </c>
      <c r="I157" s="8">
        <v>14.0</v>
      </c>
      <c r="J157" s="8">
        <v>36.0</v>
      </c>
      <c r="K157" s="1" t="s">
        <v>30</v>
      </c>
      <c r="L157" s="8">
        <v>10.0</v>
      </c>
      <c r="M157" s="8">
        <f t="shared" si="12"/>
        <v>8</v>
      </c>
      <c r="N157" s="8">
        <v>8.0</v>
      </c>
      <c r="O157" s="8">
        <v>0.0</v>
      </c>
      <c r="P157" s="1" t="s">
        <v>30</v>
      </c>
    </row>
    <row r="158" ht="15.75" customHeight="1">
      <c r="A158" s="1">
        <v>3.0</v>
      </c>
      <c r="B158" s="6">
        <v>42193.0</v>
      </c>
      <c r="C158" s="7">
        <f t="shared" si="1"/>
        <v>28</v>
      </c>
      <c r="D158" s="7">
        <v>2015.0</v>
      </c>
      <c r="E158" s="1" t="s">
        <v>27</v>
      </c>
      <c r="F158" s="8" t="s">
        <v>33</v>
      </c>
      <c r="G158" s="8" t="s">
        <v>29</v>
      </c>
      <c r="H158" s="8">
        <v>73.0</v>
      </c>
      <c r="I158" s="8">
        <v>7.0</v>
      </c>
      <c r="J158" s="8">
        <v>66.0</v>
      </c>
      <c r="K158" s="1" t="s">
        <v>30</v>
      </c>
      <c r="L158" s="8">
        <v>41.0</v>
      </c>
      <c r="M158" s="8">
        <f t="shared" si="12"/>
        <v>11</v>
      </c>
      <c r="N158" s="8">
        <v>8.0</v>
      </c>
      <c r="O158" s="8">
        <v>3.0</v>
      </c>
      <c r="P158" s="1" t="s">
        <v>73</v>
      </c>
    </row>
    <row r="159" ht="15.75" customHeight="1">
      <c r="A159" s="1">
        <v>3.0</v>
      </c>
      <c r="B159" s="6">
        <v>42193.0</v>
      </c>
      <c r="C159" s="7">
        <f t="shared" si="1"/>
        <v>28</v>
      </c>
      <c r="D159" s="7">
        <v>2015.0</v>
      </c>
      <c r="E159" s="1" t="s">
        <v>27</v>
      </c>
      <c r="F159" s="8" t="s">
        <v>33</v>
      </c>
      <c r="G159" s="8" t="s">
        <v>31</v>
      </c>
      <c r="H159" s="8">
        <v>116.0</v>
      </c>
      <c r="I159" s="8">
        <v>69.0</v>
      </c>
      <c r="J159" s="8">
        <v>47.0</v>
      </c>
      <c r="K159" s="1" t="s">
        <v>30</v>
      </c>
      <c r="L159" s="8">
        <v>17.0</v>
      </c>
      <c r="M159" s="8">
        <f t="shared" si="12"/>
        <v>36</v>
      </c>
      <c r="N159" s="8">
        <v>36.0</v>
      </c>
      <c r="O159" s="8">
        <v>0.0</v>
      </c>
      <c r="P159" s="1" t="s">
        <v>88</v>
      </c>
    </row>
    <row r="160" ht="15.75" customHeight="1">
      <c r="A160" s="1">
        <v>3.0</v>
      </c>
      <c r="B160" s="6">
        <v>42193.0</v>
      </c>
      <c r="C160" s="7">
        <f t="shared" si="1"/>
        <v>28</v>
      </c>
      <c r="D160" s="7">
        <v>2015.0</v>
      </c>
      <c r="E160" s="1" t="s">
        <v>27</v>
      </c>
      <c r="F160" s="8" t="s">
        <v>34</v>
      </c>
      <c r="G160" s="8" t="s">
        <v>29</v>
      </c>
      <c r="H160" s="8">
        <v>92.0</v>
      </c>
      <c r="I160" s="8">
        <v>8.0</v>
      </c>
      <c r="J160" s="8">
        <v>84.0</v>
      </c>
      <c r="K160" s="1" t="s">
        <v>30</v>
      </c>
      <c r="L160" s="8">
        <v>41.0</v>
      </c>
      <c r="M160" s="8">
        <f t="shared" si="12"/>
        <v>44</v>
      </c>
      <c r="N160" s="8">
        <v>44.0</v>
      </c>
      <c r="O160" s="8">
        <v>0.0</v>
      </c>
      <c r="P160" s="1" t="s">
        <v>30</v>
      </c>
    </row>
    <row r="161" ht="15.75" customHeight="1">
      <c r="A161" s="1">
        <v>3.0</v>
      </c>
      <c r="B161" s="6">
        <v>42193.0</v>
      </c>
      <c r="C161" s="7">
        <f t="shared" si="1"/>
        <v>28</v>
      </c>
      <c r="D161" s="7">
        <v>2015.0</v>
      </c>
      <c r="E161" s="1" t="s">
        <v>27</v>
      </c>
      <c r="F161" s="8" t="s">
        <v>34</v>
      </c>
      <c r="G161" s="8" t="s">
        <v>31</v>
      </c>
      <c r="H161" s="8">
        <v>66.0</v>
      </c>
      <c r="I161" s="8">
        <v>9.0</v>
      </c>
      <c r="J161" s="8">
        <v>57.0</v>
      </c>
      <c r="K161" s="1" t="s">
        <v>30</v>
      </c>
      <c r="L161" s="8">
        <v>28.0</v>
      </c>
      <c r="M161" s="8">
        <f t="shared" si="12"/>
        <v>29</v>
      </c>
      <c r="N161" s="8">
        <v>29.0</v>
      </c>
      <c r="O161" s="8">
        <v>0.0</v>
      </c>
      <c r="P161" s="1" t="s">
        <v>30</v>
      </c>
    </row>
    <row r="162" ht="15.75" customHeight="1">
      <c r="A162" s="1">
        <v>3.0</v>
      </c>
      <c r="B162" s="6">
        <v>42193.0</v>
      </c>
      <c r="C162" s="7">
        <f t="shared" si="1"/>
        <v>28</v>
      </c>
      <c r="D162" s="7">
        <v>2015.0</v>
      </c>
      <c r="E162" s="1" t="s">
        <v>62</v>
      </c>
      <c r="F162" s="8" t="s">
        <v>36</v>
      </c>
      <c r="G162" s="8" t="s">
        <v>29</v>
      </c>
      <c r="H162" s="8">
        <v>141.0</v>
      </c>
      <c r="I162" s="8">
        <v>22.0</v>
      </c>
      <c r="J162" s="8">
        <v>119.0</v>
      </c>
      <c r="K162" s="1" t="s">
        <v>30</v>
      </c>
      <c r="L162" s="8">
        <v>36.0</v>
      </c>
      <c r="M162" s="8">
        <f t="shared" si="12"/>
        <v>60</v>
      </c>
      <c r="N162" s="8">
        <v>58.0</v>
      </c>
      <c r="O162" s="8">
        <v>2.0</v>
      </c>
      <c r="P162" s="1" t="s">
        <v>91</v>
      </c>
    </row>
    <row r="163" ht="15.75" customHeight="1">
      <c r="A163" s="1">
        <v>3.0</v>
      </c>
      <c r="B163" s="6">
        <v>42193.0</v>
      </c>
      <c r="C163" s="7">
        <f t="shared" si="1"/>
        <v>28</v>
      </c>
      <c r="D163" s="7">
        <v>2015.0</v>
      </c>
      <c r="E163" s="1" t="s">
        <v>62</v>
      </c>
      <c r="F163" s="8" t="s">
        <v>36</v>
      </c>
      <c r="G163" s="8" t="s">
        <v>31</v>
      </c>
      <c r="H163" s="8">
        <v>207.0</v>
      </c>
      <c r="I163" s="8">
        <v>100.0</v>
      </c>
      <c r="J163" s="8">
        <v>107.0</v>
      </c>
      <c r="K163" s="1" t="s">
        <v>30</v>
      </c>
      <c r="L163" s="8">
        <v>26.0</v>
      </c>
      <c r="M163" s="8">
        <f t="shared" si="12"/>
        <v>82</v>
      </c>
      <c r="N163" s="8">
        <v>79.0</v>
      </c>
      <c r="O163" s="8">
        <v>3.0</v>
      </c>
      <c r="P163" s="1" t="s">
        <v>30</v>
      </c>
    </row>
    <row r="164" ht="15.75" customHeight="1">
      <c r="A164" s="1">
        <v>3.0</v>
      </c>
      <c r="B164" s="6">
        <v>42193.0</v>
      </c>
      <c r="C164" s="7">
        <f t="shared" si="1"/>
        <v>28</v>
      </c>
      <c r="D164" s="7">
        <v>2015.0</v>
      </c>
      <c r="E164" s="1" t="s">
        <v>62</v>
      </c>
      <c r="F164" s="8" t="s">
        <v>37</v>
      </c>
      <c r="G164" s="8" t="s">
        <v>29</v>
      </c>
      <c r="H164" s="8">
        <v>61.0</v>
      </c>
      <c r="I164" s="8">
        <v>18.0</v>
      </c>
      <c r="J164" s="8">
        <v>43.0</v>
      </c>
      <c r="K164" s="1" t="s">
        <v>30</v>
      </c>
      <c r="L164" s="8">
        <v>7.0</v>
      </c>
      <c r="M164" s="8">
        <f t="shared" si="12"/>
        <v>30</v>
      </c>
      <c r="N164" s="8">
        <v>30.0</v>
      </c>
      <c r="O164" s="8">
        <v>0.0</v>
      </c>
      <c r="P164" s="1" t="s">
        <v>92</v>
      </c>
    </row>
    <row r="165" ht="15.75" customHeight="1">
      <c r="A165" s="1">
        <v>3.0</v>
      </c>
      <c r="B165" s="6">
        <v>42193.0</v>
      </c>
      <c r="C165" s="7">
        <f t="shared" si="1"/>
        <v>28</v>
      </c>
      <c r="D165" s="7">
        <v>2015.0</v>
      </c>
      <c r="E165" s="1" t="s">
        <v>62</v>
      </c>
      <c r="F165" s="8" t="s">
        <v>37</v>
      </c>
      <c r="G165" s="8" t="s">
        <v>31</v>
      </c>
      <c r="H165" s="8">
        <v>79.0</v>
      </c>
      <c r="I165" s="8">
        <v>1.0</v>
      </c>
      <c r="J165" s="8">
        <v>69.0</v>
      </c>
      <c r="K165" s="1">
        <v>9.0</v>
      </c>
      <c r="L165" s="8">
        <v>58.0</v>
      </c>
      <c r="M165" s="8">
        <f t="shared" si="12"/>
        <v>11</v>
      </c>
      <c r="N165" s="8">
        <v>4.0</v>
      </c>
      <c r="O165" s="8">
        <v>7.0</v>
      </c>
      <c r="P165" s="1" t="s">
        <v>74</v>
      </c>
    </row>
    <row r="166" ht="15.75" customHeight="1">
      <c r="A166" s="1">
        <v>3.0</v>
      </c>
      <c r="B166" s="6">
        <v>42193.0</v>
      </c>
      <c r="C166" s="7">
        <f t="shared" si="1"/>
        <v>28</v>
      </c>
      <c r="D166" s="7">
        <v>2015.0</v>
      </c>
      <c r="E166" s="1" t="s">
        <v>62</v>
      </c>
      <c r="F166" s="8" t="s">
        <v>38</v>
      </c>
      <c r="G166" s="8" t="s">
        <v>29</v>
      </c>
      <c r="H166" s="8">
        <v>2.0</v>
      </c>
      <c r="I166" s="8">
        <v>2.0</v>
      </c>
      <c r="J166" s="8">
        <v>0.0</v>
      </c>
      <c r="K166" s="1" t="s">
        <v>30</v>
      </c>
      <c r="L166" s="8">
        <v>0.0</v>
      </c>
      <c r="M166" s="8">
        <f t="shared" si="12"/>
        <v>1</v>
      </c>
      <c r="N166" s="8">
        <v>1.0</v>
      </c>
      <c r="O166" s="8">
        <v>0.0</v>
      </c>
      <c r="P166" s="1" t="s">
        <v>30</v>
      </c>
    </row>
    <row r="167" ht="15.75" customHeight="1">
      <c r="A167" s="1">
        <v>3.0</v>
      </c>
      <c r="B167" s="6">
        <v>42193.0</v>
      </c>
      <c r="C167" s="7">
        <f t="shared" si="1"/>
        <v>28</v>
      </c>
      <c r="D167" s="7">
        <v>2015.0</v>
      </c>
      <c r="E167" s="1" t="s">
        <v>62</v>
      </c>
      <c r="F167" s="8" t="s">
        <v>38</v>
      </c>
      <c r="G167" s="8" t="s">
        <v>31</v>
      </c>
      <c r="H167" s="8">
        <v>8.0</v>
      </c>
      <c r="I167" s="8">
        <v>5.0</v>
      </c>
      <c r="J167" s="8">
        <v>3.0</v>
      </c>
      <c r="K167" s="1" t="s">
        <v>30</v>
      </c>
      <c r="L167" s="8">
        <v>0.0</v>
      </c>
      <c r="M167" s="8">
        <f t="shared" si="12"/>
        <v>2</v>
      </c>
      <c r="N167" s="8">
        <v>2.0</v>
      </c>
      <c r="O167" s="8">
        <v>0.0</v>
      </c>
      <c r="P167" s="1" t="s">
        <v>30</v>
      </c>
    </row>
    <row r="168" ht="15.75" customHeight="1">
      <c r="A168" s="1">
        <v>3.0</v>
      </c>
      <c r="B168" s="6">
        <v>42193.0</v>
      </c>
      <c r="C168" s="7">
        <f t="shared" si="1"/>
        <v>28</v>
      </c>
      <c r="D168" s="7">
        <v>2015.0</v>
      </c>
      <c r="E168" s="1" t="s">
        <v>43</v>
      </c>
      <c r="F168" s="8" t="s">
        <v>75</v>
      </c>
      <c r="G168" s="8" t="s">
        <v>29</v>
      </c>
      <c r="H168" s="8">
        <v>84.0</v>
      </c>
      <c r="I168" s="8">
        <v>25.0</v>
      </c>
      <c r="J168" s="8">
        <v>59.0</v>
      </c>
      <c r="K168" s="1" t="s">
        <v>30</v>
      </c>
      <c r="L168" s="8">
        <v>9.0</v>
      </c>
      <c r="M168" s="8">
        <f t="shared" si="12"/>
        <v>46</v>
      </c>
      <c r="N168" s="8">
        <v>46.0</v>
      </c>
      <c r="O168" s="8">
        <v>0.0</v>
      </c>
      <c r="P168" s="1" t="s">
        <v>73</v>
      </c>
    </row>
    <row r="169" ht="15.75" customHeight="1">
      <c r="A169" s="1">
        <v>3.0</v>
      </c>
      <c r="B169" s="6">
        <v>42193.0</v>
      </c>
      <c r="C169" s="7">
        <f t="shared" si="1"/>
        <v>28</v>
      </c>
      <c r="D169" s="7">
        <v>2015.0</v>
      </c>
      <c r="E169" s="1" t="s">
        <v>43</v>
      </c>
      <c r="F169" s="8" t="s">
        <v>75</v>
      </c>
      <c r="G169" s="8" t="s">
        <v>31</v>
      </c>
      <c r="H169" s="8">
        <v>38.0</v>
      </c>
      <c r="I169" s="8">
        <v>19.0</v>
      </c>
      <c r="J169" s="8">
        <v>19.0</v>
      </c>
      <c r="K169" s="1" t="s">
        <v>30</v>
      </c>
      <c r="L169" s="8">
        <v>7.0</v>
      </c>
      <c r="M169" s="8">
        <f t="shared" si="12"/>
        <v>10</v>
      </c>
      <c r="N169" s="8">
        <v>10.0</v>
      </c>
      <c r="O169" s="8">
        <v>0.0</v>
      </c>
      <c r="P169" s="1" t="s">
        <v>72</v>
      </c>
    </row>
    <row r="170" ht="15.75" customHeight="1">
      <c r="A170" s="1">
        <v>3.0</v>
      </c>
      <c r="B170" s="6">
        <v>42193.0</v>
      </c>
      <c r="C170" s="7">
        <f t="shared" si="1"/>
        <v>28</v>
      </c>
      <c r="D170" s="7">
        <v>2015.0</v>
      </c>
      <c r="E170" s="1" t="s">
        <v>43</v>
      </c>
      <c r="F170" s="8" t="s">
        <v>44</v>
      </c>
      <c r="G170" s="8" t="s">
        <v>29</v>
      </c>
      <c r="H170" s="8">
        <v>112.0</v>
      </c>
      <c r="I170" s="8">
        <v>49.0</v>
      </c>
      <c r="J170" s="8">
        <v>63.0</v>
      </c>
      <c r="K170" s="1" t="s">
        <v>30</v>
      </c>
      <c r="L170" s="8">
        <v>4.0</v>
      </c>
      <c r="M170" s="8">
        <f t="shared" si="12"/>
        <v>55</v>
      </c>
      <c r="N170" s="8">
        <v>55.0</v>
      </c>
      <c r="O170" s="8">
        <v>0.0</v>
      </c>
      <c r="P170" s="1" t="s">
        <v>83</v>
      </c>
    </row>
    <row r="171" ht="15.75" customHeight="1">
      <c r="A171" s="1">
        <v>3.0</v>
      </c>
      <c r="B171" s="6">
        <v>42193.0</v>
      </c>
      <c r="C171" s="7">
        <f t="shared" si="1"/>
        <v>28</v>
      </c>
      <c r="D171" s="7">
        <v>2015.0</v>
      </c>
      <c r="E171" s="1" t="s">
        <v>43</v>
      </c>
      <c r="F171" s="8" t="s">
        <v>44</v>
      </c>
      <c r="G171" s="8" t="s">
        <v>31</v>
      </c>
      <c r="H171" s="8">
        <v>143.0</v>
      </c>
      <c r="I171" s="8">
        <v>66.0</v>
      </c>
      <c r="J171" s="8">
        <v>77.0</v>
      </c>
      <c r="K171" s="1" t="s">
        <v>30</v>
      </c>
      <c r="L171" s="8">
        <v>3.0</v>
      </c>
      <c r="M171" s="8">
        <f t="shared" si="12"/>
        <v>73</v>
      </c>
      <c r="N171" s="8">
        <v>73.0</v>
      </c>
      <c r="O171" s="8">
        <v>0.0</v>
      </c>
      <c r="P171" s="1" t="s">
        <v>72</v>
      </c>
    </row>
    <row r="172" ht="15.75" customHeight="1">
      <c r="A172" s="1">
        <v>3.0</v>
      </c>
      <c r="B172" s="6">
        <v>42193.0</v>
      </c>
      <c r="C172" s="7">
        <f t="shared" si="1"/>
        <v>28</v>
      </c>
      <c r="D172" s="7">
        <v>2015.0</v>
      </c>
      <c r="E172" s="1" t="s">
        <v>39</v>
      </c>
      <c r="F172" s="8" t="s">
        <v>40</v>
      </c>
      <c r="G172" s="8" t="s">
        <v>29</v>
      </c>
      <c r="H172" s="8">
        <v>143.0</v>
      </c>
      <c r="I172" s="8">
        <v>16.0</v>
      </c>
      <c r="J172" s="8">
        <v>127.0</v>
      </c>
      <c r="K172" s="1" t="s">
        <v>30</v>
      </c>
      <c r="L172" s="8">
        <v>44.0</v>
      </c>
      <c r="M172" s="8">
        <f t="shared" si="12"/>
        <v>76</v>
      </c>
      <c r="N172" s="8">
        <v>61.0</v>
      </c>
      <c r="O172" s="8">
        <v>15.0</v>
      </c>
      <c r="P172" s="1" t="s">
        <v>92</v>
      </c>
    </row>
    <row r="173" ht="15.75" customHeight="1">
      <c r="A173" s="1">
        <v>3.0</v>
      </c>
      <c r="B173" s="6">
        <v>42193.0</v>
      </c>
      <c r="C173" s="7">
        <f t="shared" si="1"/>
        <v>28</v>
      </c>
      <c r="D173" s="7">
        <v>2015.0</v>
      </c>
      <c r="E173" s="1" t="s">
        <v>39</v>
      </c>
      <c r="F173" s="8" t="s">
        <v>40</v>
      </c>
      <c r="G173" s="8" t="s">
        <v>31</v>
      </c>
      <c r="H173" s="8">
        <v>93.0</v>
      </c>
      <c r="I173" s="8">
        <v>31.0</v>
      </c>
      <c r="J173" s="8">
        <v>62.0</v>
      </c>
      <c r="K173" s="1" t="s">
        <v>30</v>
      </c>
      <c r="L173" s="8">
        <v>19.0</v>
      </c>
      <c r="M173" s="8">
        <f t="shared" si="12"/>
        <v>42</v>
      </c>
      <c r="N173" s="8">
        <v>42.0</v>
      </c>
      <c r="O173" s="8">
        <v>0.0</v>
      </c>
      <c r="P173" s="1" t="s">
        <v>74</v>
      </c>
    </row>
    <row r="174" ht="15.75" customHeight="1">
      <c r="A174" s="1">
        <v>3.0</v>
      </c>
      <c r="B174" s="6">
        <v>42193.0</v>
      </c>
      <c r="C174" s="7">
        <f t="shared" si="1"/>
        <v>28</v>
      </c>
      <c r="D174" s="7">
        <v>2015.0</v>
      </c>
      <c r="E174" s="1" t="s">
        <v>39</v>
      </c>
      <c r="F174" s="8" t="s">
        <v>41</v>
      </c>
      <c r="G174" s="8" t="s">
        <v>29</v>
      </c>
      <c r="H174" s="8">
        <v>258.0</v>
      </c>
      <c r="I174" s="8">
        <v>81.0</v>
      </c>
      <c r="J174" s="8">
        <v>177.0</v>
      </c>
      <c r="K174" s="1" t="s">
        <v>30</v>
      </c>
      <c r="L174" s="8">
        <v>12.0</v>
      </c>
      <c r="M174" s="8">
        <f t="shared" si="12"/>
        <v>160</v>
      </c>
      <c r="N174" s="8">
        <v>159.0</v>
      </c>
      <c r="O174" s="8">
        <v>1.0</v>
      </c>
      <c r="P174" s="1" t="s">
        <v>74</v>
      </c>
    </row>
    <row r="175" ht="15.75" customHeight="1">
      <c r="A175" s="1">
        <v>3.0</v>
      </c>
      <c r="B175" s="6">
        <v>42193.0</v>
      </c>
      <c r="C175" s="7">
        <f t="shared" si="1"/>
        <v>28</v>
      </c>
      <c r="D175" s="7">
        <v>2015.0</v>
      </c>
      <c r="E175" s="1" t="s">
        <v>39</v>
      </c>
      <c r="F175" s="8" t="s">
        <v>41</v>
      </c>
      <c r="G175" s="8" t="s">
        <v>31</v>
      </c>
      <c r="H175" s="8">
        <v>0.0</v>
      </c>
      <c r="I175" s="8">
        <v>0.0</v>
      </c>
      <c r="J175" s="8">
        <v>0.0</v>
      </c>
      <c r="K175" s="1" t="s">
        <v>30</v>
      </c>
      <c r="L175" s="8">
        <v>0.0</v>
      </c>
      <c r="M175" s="8">
        <f t="shared" si="12"/>
        <v>0</v>
      </c>
      <c r="N175" s="8">
        <v>0.0</v>
      </c>
      <c r="O175" s="8">
        <v>0.0</v>
      </c>
      <c r="P175" s="1" t="s">
        <v>30</v>
      </c>
    </row>
    <row r="176" ht="15.75" customHeight="1">
      <c r="A176" s="1">
        <v>3.0</v>
      </c>
      <c r="B176" s="6">
        <v>42193.0</v>
      </c>
      <c r="C176" s="7">
        <f t="shared" si="1"/>
        <v>28</v>
      </c>
      <c r="D176" s="7">
        <v>2015.0</v>
      </c>
      <c r="E176" s="1" t="s">
        <v>39</v>
      </c>
      <c r="F176" s="8" t="s">
        <v>42</v>
      </c>
      <c r="G176" s="8" t="s">
        <v>29</v>
      </c>
      <c r="H176" s="8">
        <v>40.0</v>
      </c>
      <c r="I176" s="8">
        <v>7.0</v>
      </c>
      <c r="J176" s="8">
        <v>26.0</v>
      </c>
      <c r="K176" s="1">
        <v>7.0</v>
      </c>
      <c r="L176" s="8">
        <v>22.0</v>
      </c>
      <c r="M176" s="8">
        <f t="shared" si="12"/>
        <v>4</v>
      </c>
      <c r="N176" s="8">
        <v>3.0</v>
      </c>
      <c r="O176" s="8">
        <v>1.0</v>
      </c>
      <c r="P176" s="1" t="s">
        <v>30</v>
      </c>
    </row>
    <row r="177" ht="15.75" customHeight="1">
      <c r="A177" s="1">
        <v>3.0</v>
      </c>
      <c r="B177" s="6">
        <v>42193.0</v>
      </c>
      <c r="C177" s="7">
        <f t="shared" si="1"/>
        <v>28</v>
      </c>
      <c r="D177" s="7">
        <v>2015.0</v>
      </c>
      <c r="E177" s="1" t="s">
        <v>39</v>
      </c>
      <c r="F177" s="8" t="s">
        <v>42</v>
      </c>
      <c r="G177" s="8" t="s">
        <v>31</v>
      </c>
      <c r="H177" s="8" t="s">
        <v>30</v>
      </c>
      <c r="I177" s="8" t="s">
        <v>30</v>
      </c>
      <c r="J177" s="8" t="s">
        <v>30</v>
      </c>
      <c r="K177" s="1" t="s">
        <v>30</v>
      </c>
      <c r="L177" s="8" t="s">
        <v>30</v>
      </c>
      <c r="M177" s="8" t="s">
        <v>30</v>
      </c>
      <c r="N177" s="8" t="s">
        <v>30</v>
      </c>
      <c r="O177" s="8" t="s">
        <v>30</v>
      </c>
      <c r="P177" s="1" t="s">
        <v>30</v>
      </c>
    </row>
    <row r="178" ht="15.75" customHeight="1">
      <c r="A178" s="1">
        <v>3.0</v>
      </c>
      <c r="B178" s="6">
        <v>42193.0</v>
      </c>
      <c r="C178" s="7">
        <f t="shared" si="1"/>
        <v>28</v>
      </c>
      <c r="D178" s="7">
        <v>2015.0</v>
      </c>
      <c r="E178" s="1" t="s">
        <v>45</v>
      </c>
      <c r="F178" s="8" t="s">
        <v>46</v>
      </c>
      <c r="G178" s="8" t="s">
        <v>29</v>
      </c>
      <c r="H178" s="8">
        <v>7.0</v>
      </c>
      <c r="I178" s="8">
        <v>2.0</v>
      </c>
      <c r="J178" s="8">
        <v>5.0</v>
      </c>
      <c r="K178" s="1" t="s">
        <v>30</v>
      </c>
      <c r="L178" s="8">
        <v>0.0</v>
      </c>
      <c r="M178" s="8">
        <f>N178+O178</f>
        <v>5</v>
      </c>
      <c r="N178" s="8">
        <v>5.0</v>
      </c>
      <c r="O178" s="8">
        <v>0.0</v>
      </c>
      <c r="P178" s="1" t="s">
        <v>30</v>
      </c>
    </row>
    <row r="179" ht="15.75" customHeight="1">
      <c r="A179" s="1">
        <v>3.0</v>
      </c>
      <c r="B179" s="6">
        <v>42193.0</v>
      </c>
      <c r="C179" s="7">
        <f t="shared" si="1"/>
        <v>28</v>
      </c>
      <c r="D179" s="7">
        <v>2015.0</v>
      </c>
      <c r="E179" s="1" t="s">
        <v>45</v>
      </c>
      <c r="F179" s="8" t="s">
        <v>46</v>
      </c>
      <c r="G179" s="8" t="s">
        <v>31</v>
      </c>
      <c r="H179" s="8" t="s">
        <v>30</v>
      </c>
      <c r="I179" s="8" t="s">
        <v>30</v>
      </c>
      <c r="J179" s="8" t="s">
        <v>30</v>
      </c>
      <c r="K179" s="1" t="s">
        <v>30</v>
      </c>
      <c r="L179" s="8" t="s">
        <v>30</v>
      </c>
      <c r="M179" s="8" t="s">
        <v>30</v>
      </c>
      <c r="N179" s="8" t="s">
        <v>30</v>
      </c>
      <c r="O179" s="8" t="s">
        <v>30</v>
      </c>
      <c r="P179" s="1" t="s">
        <v>30</v>
      </c>
    </row>
    <row r="180" ht="15.75" customHeight="1">
      <c r="A180" s="1">
        <v>3.0</v>
      </c>
      <c r="B180" s="6">
        <v>42193.0</v>
      </c>
      <c r="C180" s="7">
        <f t="shared" si="1"/>
        <v>28</v>
      </c>
      <c r="D180" s="7">
        <v>2015.0</v>
      </c>
      <c r="E180" s="1" t="s">
        <v>45</v>
      </c>
      <c r="F180" s="8" t="s">
        <v>48</v>
      </c>
      <c r="G180" s="8" t="s">
        <v>29</v>
      </c>
      <c r="H180" s="8">
        <v>4.0</v>
      </c>
      <c r="I180" s="8">
        <v>1.0</v>
      </c>
      <c r="J180" s="8">
        <v>3.0</v>
      </c>
      <c r="K180" s="1" t="s">
        <v>30</v>
      </c>
      <c r="L180" s="8">
        <v>0.0</v>
      </c>
      <c r="M180" s="8">
        <f t="shared" ref="M180:M185" si="13">N180+O180</f>
        <v>0</v>
      </c>
      <c r="N180" s="8">
        <v>0.0</v>
      </c>
      <c r="O180" s="8">
        <v>0.0</v>
      </c>
      <c r="P180" s="1" t="s">
        <v>30</v>
      </c>
    </row>
    <row r="181" ht="15.75" customHeight="1">
      <c r="A181" s="1">
        <v>3.0</v>
      </c>
      <c r="B181" s="6">
        <v>42193.0</v>
      </c>
      <c r="C181" s="7">
        <f t="shared" si="1"/>
        <v>28</v>
      </c>
      <c r="D181" s="7">
        <v>2015.0</v>
      </c>
      <c r="E181" s="1" t="s">
        <v>45</v>
      </c>
      <c r="F181" s="8" t="s">
        <v>48</v>
      </c>
      <c r="G181" s="8" t="s">
        <v>31</v>
      </c>
      <c r="H181" s="8">
        <v>0.0</v>
      </c>
      <c r="I181" s="8">
        <v>0.0</v>
      </c>
      <c r="J181" s="8">
        <v>0.0</v>
      </c>
      <c r="K181" s="1" t="s">
        <v>30</v>
      </c>
      <c r="L181" s="8">
        <v>0.0</v>
      </c>
      <c r="M181" s="8">
        <f t="shared" si="13"/>
        <v>0</v>
      </c>
      <c r="N181" s="8">
        <v>0.0</v>
      </c>
      <c r="O181" s="8">
        <v>0.0</v>
      </c>
      <c r="P181" s="1" t="s">
        <v>30</v>
      </c>
    </row>
    <row r="182" ht="15.75" customHeight="1">
      <c r="A182" s="1">
        <v>4.0</v>
      </c>
      <c r="B182" s="6">
        <v>42212.0</v>
      </c>
      <c r="C182" s="7">
        <f t="shared" si="1"/>
        <v>31</v>
      </c>
      <c r="D182" s="7">
        <v>2015.0</v>
      </c>
      <c r="E182" s="1" t="s">
        <v>27</v>
      </c>
      <c r="F182" s="8" t="s">
        <v>28</v>
      </c>
      <c r="G182" s="8" t="s">
        <v>29</v>
      </c>
      <c r="H182" s="8">
        <v>33.0</v>
      </c>
      <c r="I182" s="8">
        <v>0.0</v>
      </c>
      <c r="J182" s="8">
        <v>33.0</v>
      </c>
      <c r="K182" s="1" t="s">
        <v>30</v>
      </c>
      <c r="L182" s="8">
        <v>18.0</v>
      </c>
      <c r="M182" s="8">
        <f t="shared" si="13"/>
        <v>14</v>
      </c>
      <c r="N182" s="8">
        <v>14.0</v>
      </c>
      <c r="O182" s="8">
        <v>0.0</v>
      </c>
      <c r="P182" s="1" t="s">
        <v>30</v>
      </c>
    </row>
    <row r="183" ht="15.75" customHeight="1">
      <c r="A183" s="1">
        <v>4.0</v>
      </c>
      <c r="B183" s="6">
        <v>42212.0</v>
      </c>
      <c r="C183" s="7">
        <f t="shared" si="1"/>
        <v>31</v>
      </c>
      <c r="D183" s="7">
        <v>2015.0</v>
      </c>
      <c r="E183" s="1" t="s">
        <v>27</v>
      </c>
      <c r="F183" s="8" t="s">
        <v>28</v>
      </c>
      <c r="G183" s="8" t="s">
        <v>31</v>
      </c>
      <c r="H183" s="8">
        <v>17.0</v>
      </c>
      <c r="I183" s="8">
        <v>0.0</v>
      </c>
      <c r="J183" s="8">
        <v>17.0</v>
      </c>
      <c r="K183" s="1" t="s">
        <v>30</v>
      </c>
      <c r="L183" s="8">
        <v>1.0</v>
      </c>
      <c r="M183" s="8">
        <f t="shared" si="13"/>
        <v>16</v>
      </c>
      <c r="N183" s="8">
        <v>14.0</v>
      </c>
      <c r="O183" s="8">
        <v>2.0</v>
      </c>
      <c r="P183" s="1" t="s">
        <v>30</v>
      </c>
    </row>
    <row r="184" ht="15.75" customHeight="1">
      <c r="A184" s="1">
        <v>4.0</v>
      </c>
      <c r="B184" s="6">
        <v>42212.0</v>
      </c>
      <c r="C184" s="7">
        <f t="shared" si="1"/>
        <v>31</v>
      </c>
      <c r="D184" s="7">
        <v>2015.0</v>
      </c>
      <c r="E184" s="1" t="s">
        <v>27</v>
      </c>
      <c r="F184" s="8" t="s">
        <v>33</v>
      </c>
      <c r="G184" s="8" t="s">
        <v>29</v>
      </c>
      <c r="H184" s="8">
        <v>20.0</v>
      </c>
      <c r="I184" s="8">
        <v>6.0</v>
      </c>
      <c r="J184" s="8">
        <v>12.0</v>
      </c>
      <c r="K184" s="1" t="s">
        <v>30</v>
      </c>
      <c r="L184" s="8">
        <v>5.0</v>
      </c>
      <c r="M184" s="8">
        <f t="shared" si="13"/>
        <v>7</v>
      </c>
      <c r="N184" s="8">
        <v>7.0</v>
      </c>
      <c r="O184" s="8">
        <v>0.0</v>
      </c>
      <c r="P184" s="1" t="s">
        <v>72</v>
      </c>
    </row>
    <row r="185" ht="15.75" customHeight="1">
      <c r="A185" s="1">
        <v>4.0</v>
      </c>
      <c r="B185" s="6">
        <v>42212.0</v>
      </c>
      <c r="C185" s="7">
        <f t="shared" si="1"/>
        <v>31</v>
      </c>
      <c r="D185" s="7">
        <v>2015.0</v>
      </c>
      <c r="E185" s="1" t="s">
        <v>27</v>
      </c>
      <c r="F185" s="8" t="s">
        <v>33</v>
      </c>
      <c r="G185" s="8" t="s">
        <v>31</v>
      </c>
      <c r="H185" s="8">
        <v>105.0</v>
      </c>
      <c r="I185" s="8">
        <v>49.0</v>
      </c>
      <c r="J185" s="8">
        <v>56.0</v>
      </c>
      <c r="K185" s="1">
        <v>2.0</v>
      </c>
      <c r="L185" s="8">
        <v>13.0</v>
      </c>
      <c r="M185" s="8">
        <f t="shared" si="13"/>
        <v>40</v>
      </c>
      <c r="N185" s="8">
        <v>38.0</v>
      </c>
      <c r="O185" s="8">
        <v>2.0</v>
      </c>
      <c r="P185" s="1" t="s">
        <v>30</v>
      </c>
    </row>
    <row r="186" ht="15.75" customHeight="1">
      <c r="A186" s="1">
        <v>4.0</v>
      </c>
      <c r="B186" s="6">
        <v>42212.0</v>
      </c>
      <c r="C186" s="7">
        <f t="shared" si="1"/>
        <v>31</v>
      </c>
      <c r="D186" s="7">
        <v>2015.0</v>
      </c>
      <c r="E186" s="1" t="s">
        <v>27</v>
      </c>
      <c r="F186" s="8" t="s">
        <v>34</v>
      </c>
      <c r="G186" s="8" t="s">
        <v>31</v>
      </c>
      <c r="H186" s="8">
        <v>27.0</v>
      </c>
      <c r="I186" s="8">
        <v>8.0</v>
      </c>
      <c r="J186" s="8">
        <v>19.0</v>
      </c>
      <c r="K186" s="1">
        <v>3.0</v>
      </c>
      <c r="L186" s="8">
        <v>0.0</v>
      </c>
      <c r="M186" s="8">
        <v>16.0</v>
      </c>
      <c r="N186" s="8">
        <v>16.0</v>
      </c>
      <c r="O186" s="8" t="s">
        <v>30</v>
      </c>
      <c r="P186" s="1" t="s">
        <v>30</v>
      </c>
    </row>
    <row r="187" ht="15.75" customHeight="1">
      <c r="A187" s="1">
        <v>4.0</v>
      </c>
      <c r="B187" s="6">
        <v>42212.0</v>
      </c>
      <c r="C187" s="7">
        <f t="shared" si="1"/>
        <v>31</v>
      </c>
      <c r="D187" s="7">
        <v>2015.0</v>
      </c>
      <c r="E187" s="1" t="s">
        <v>62</v>
      </c>
      <c r="F187" s="8" t="s">
        <v>36</v>
      </c>
      <c r="G187" s="8" t="s">
        <v>29</v>
      </c>
      <c r="H187" s="8" t="s">
        <v>30</v>
      </c>
      <c r="I187" s="8" t="s">
        <v>30</v>
      </c>
      <c r="J187" s="8" t="s">
        <v>30</v>
      </c>
      <c r="K187" s="1" t="s">
        <v>30</v>
      </c>
      <c r="L187" s="8" t="s">
        <v>30</v>
      </c>
      <c r="M187" s="8" t="s">
        <v>30</v>
      </c>
      <c r="N187" s="8" t="s">
        <v>30</v>
      </c>
      <c r="O187" s="8" t="s">
        <v>30</v>
      </c>
      <c r="P187" s="1" t="s">
        <v>30</v>
      </c>
    </row>
    <row r="188" ht="15.75" customHeight="1">
      <c r="A188" s="1">
        <v>4.0</v>
      </c>
      <c r="B188" s="6">
        <v>42212.0</v>
      </c>
      <c r="C188" s="7">
        <f t="shared" si="1"/>
        <v>31</v>
      </c>
      <c r="D188" s="7">
        <v>2015.0</v>
      </c>
      <c r="E188" s="1" t="s">
        <v>62</v>
      </c>
      <c r="F188" s="8" t="s">
        <v>37</v>
      </c>
      <c r="G188" s="8" t="s">
        <v>29</v>
      </c>
      <c r="H188" s="8">
        <v>3.0</v>
      </c>
      <c r="I188" s="8">
        <v>1.0</v>
      </c>
      <c r="J188" s="8">
        <v>2.0</v>
      </c>
      <c r="K188" s="1" t="s">
        <v>30</v>
      </c>
      <c r="L188" s="8">
        <v>0.0</v>
      </c>
      <c r="M188" s="8">
        <f t="shared" ref="M188:M192" si="14">N188+O188</f>
        <v>2</v>
      </c>
      <c r="N188" s="8">
        <v>2.0</v>
      </c>
      <c r="O188" s="8">
        <v>0.0</v>
      </c>
      <c r="P188" s="1" t="s">
        <v>30</v>
      </c>
    </row>
    <row r="189" ht="15.75" customHeight="1">
      <c r="A189" s="1">
        <v>4.0</v>
      </c>
      <c r="B189" s="6">
        <v>42212.0</v>
      </c>
      <c r="C189" s="7">
        <f t="shared" si="1"/>
        <v>31</v>
      </c>
      <c r="D189" s="7">
        <v>2015.0</v>
      </c>
      <c r="E189" s="1" t="s">
        <v>62</v>
      </c>
      <c r="F189" s="8" t="s">
        <v>37</v>
      </c>
      <c r="G189" s="8" t="s">
        <v>31</v>
      </c>
      <c r="H189" s="8">
        <v>1.0</v>
      </c>
      <c r="I189" s="8">
        <v>0.0</v>
      </c>
      <c r="J189" s="8">
        <v>1.0</v>
      </c>
      <c r="K189" s="1" t="s">
        <v>30</v>
      </c>
      <c r="L189" s="8">
        <v>0.0</v>
      </c>
      <c r="M189" s="8">
        <f t="shared" si="14"/>
        <v>0</v>
      </c>
      <c r="N189" s="8">
        <v>0.0</v>
      </c>
      <c r="O189" s="8">
        <v>0.0</v>
      </c>
      <c r="P189" s="1" t="s">
        <v>74</v>
      </c>
    </row>
    <row r="190" ht="15.75" customHeight="1">
      <c r="A190" s="1">
        <v>4.0</v>
      </c>
      <c r="B190" s="6">
        <v>42212.0</v>
      </c>
      <c r="C190" s="7">
        <f t="shared" si="1"/>
        <v>31</v>
      </c>
      <c r="D190" s="7">
        <v>2015.0</v>
      </c>
      <c r="E190" s="1" t="s">
        <v>62</v>
      </c>
      <c r="F190" s="8" t="s">
        <v>38</v>
      </c>
      <c r="G190" s="8" t="s">
        <v>29</v>
      </c>
      <c r="H190" s="8">
        <v>413.0</v>
      </c>
      <c r="I190" s="8">
        <v>149.0</v>
      </c>
      <c r="J190" s="8">
        <v>264.0</v>
      </c>
      <c r="K190" s="1" t="s">
        <v>30</v>
      </c>
      <c r="L190" s="8">
        <v>192.0</v>
      </c>
      <c r="M190" s="8">
        <f t="shared" si="14"/>
        <v>69</v>
      </c>
      <c r="N190" s="8">
        <v>68.0</v>
      </c>
      <c r="O190" s="8">
        <v>1.0</v>
      </c>
      <c r="P190" s="1" t="s">
        <v>74</v>
      </c>
    </row>
    <row r="191" ht="15.75" customHeight="1">
      <c r="A191" s="1">
        <v>4.0</v>
      </c>
      <c r="B191" s="6">
        <v>42212.0</v>
      </c>
      <c r="C191" s="7">
        <f t="shared" si="1"/>
        <v>31</v>
      </c>
      <c r="D191" s="7">
        <v>2015.0</v>
      </c>
      <c r="E191" s="1" t="s">
        <v>62</v>
      </c>
      <c r="F191" s="8" t="s">
        <v>38</v>
      </c>
      <c r="G191" s="8" t="s">
        <v>31</v>
      </c>
      <c r="H191" s="8">
        <v>14.0</v>
      </c>
      <c r="I191" s="8">
        <v>5.0</v>
      </c>
      <c r="J191" s="8">
        <v>9.0</v>
      </c>
      <c r="K191" s="1" t="s">
        <v>30</v>
      </c>
      <c r="L191" s="8">
        <v>0.0</v>
      </c>
      <c r="M191" s="8">
        <f t="shared" si="14"/>
        <v>11</v>
      </c>
      <c r="N191" s="8">
        <v>11.0</v>
      </c>
      <c r="O191" s="8">
        <v>0.0</v>
      </c>
      <c r="P191" s="1" t="s">
        <v>30</v>
      </c>
    </row>
    <row r="192" ht="15.75" customHeight="1">
      <c r="A192" s="1">
        <v>4.0</v>
      </c>
      <c r="B192" s="6">
        <v>42212.0</v>
      </c>
      <c r="C192" s="7">
        <f t="shared" si="1"/>
        <v>31</v>
      </c>
      <c r="D192" s="7">
        <v>2015.0</v>
      </c>
      <c r="E192" s="1" t="s">
        <v>43</v>
      </c>
      <c r="F192" s="8" t="s">
        <v>75</v>
      </c>
      <c r="G192" s="8" t="s">
        <v>29</v>
      </c>
      <c r="H192" s="8">
        <v>57.0</v>
      </c>
      <c r="I192" s="8">
        <v>13.0</v>
      </c>
      <c r="J192" s="8">
        <v>44.0</v>
      </c>
      <c r="K192" s="1" t="s">
        <v>30</v>
      </c>
      <c r="L192" s="8">
        <v>9.0</v>
      </c>
      <c r="M192" s="8">
        <f t="shared" si="14"/>
        <v>37</v>
      </c>
      <c r="N192" s="8">
        <v>37.0</v>
      </c>
      <c r="O192" s="8">
        <v>0.0</v>
      </c>
      <c r="P192" s="1" t="s">
        <v>74</v>
      </c>
    </row>
    <row r="193" ht="15.75" customHeight="1">
      <c r="A193" s="1">
        <v>4.0</v>
      </c>
      <c r="B193" s="6">
        <v>42212.0</v>
      </c>
      <c r="C193" s="7">
        <f t="shared" si="1"/>
        <v>31</v>
      </c>
      <c r="D193" s="7">
        <v>2015.0</v>
      </c>
      <c r="E193" s="1" t="s">
        <v>43</v>
      </c>
      <c r="F193" s="8" t="s">
        <v>75</v>
      </c>
      <c r="G193" s="8" t="s">
        <v>31</v>
      </c>
      <c r="H193" s="8" t="s">
        <v>30</v>
      </c>
      <c r="I193" s="8" t="s">
        <v>30</v>
      </c>
      <c r="J193" s="8" t="s">
        <v>30</v>
      </c>
      <c r="K193" s="1" t="s">
        <v>30</v>
      </c>
      <c r="L193" s="8" t="s">
        <v>30</v>
      </c>
      <c r="M193" s="8" t="s">
        <v>30</v>
      </c>
      <c r="N193" s="8" t="s">
        <v>30</v>
      </c>
      <c r="O193" s="8" t="s">
        <v>30</v>
      </c>
      <c r="P193" s="1" t="s">
        <v>30</v>
      </c>
    </row>
    <row r="194" ht="15.75" customHeight="1">
      <c r="A194" s="1">
        <v>4.0</v>
      </c>
      <c r="B194" s="6">
        <v>42212.0</v>
      </c>
      <c r="C194" s="7">
        <f t="shared" si="1"/>
        <v>31</v>
      </c>
      <c r="D194" s="7">
        <v>2015.0</v>
      </c>
      <c r="E194" s="1" t="s">
        <v>43</v>
      </c>
      <c r="F194" s="8" t="s">
        <v>44</v>
      </c>
      <c r="G194" s="8" t="s">
        <v>29</v>
      </c>
      <c r="H194" s="8">
        <v>87.0</v>
      </c>
      <c r="I194" s="8">
        <v>39.0</v>
      </c>
      <c r="J194" s="8">
        <v>48.0</v>
      </c>
      <c r="K194" s="1" t="s">
        <v>30</v>
      </c>
      <c r="L194" s="8">
        <v>1.0</v>
      </c>
      <c r="M194" s="8">
        <f t="shared" ref="M194:M202" si="15">N194+O194</f>
        <v>47</v>
      </c>
      <c r="N194" s="8">
        <v>47.0</v>
      </c>
      <c r="O194" s="8">
        <v>0.0</v>
      </c>
      <c r="P194" s="1" t="s">
        <v>30</v>
      </c>
    </row>
    <row r="195" ht="15.75" customHeight="1">
      <c r="A195" s="1">
        <v>4.0</v>
      </c>
      <c r="B195" s="6">
        <v>42212.0</v>
      </c>
      <c r="C195" s="7">
        <f t="shared" si="1"/>
        <v>31</v>
      </c>
      <c r="D195" s="7">
        <v>2015.0</v>
      </c>
      <c r="E195" s="1" t="s">
        <v>43</v>
      </c>
      <c r="F195" s="8" t="s">
        <v>44</v>
      </c>
      <c r="G195" s="8" t="s">
        <v>31</v>
      </c>
      <c r="H195" s="8">
        <v>125.0</v>
      </c>
      <c r="I195" s="8">
        <v>63.0</v>
      </c>
      <c r="J195" s="8">
        <v>62.0</v>
      </c>
      <c r="K195" s="1">
        <v>8.0</v>
      </c>
      <c r="L195" s="8">
        <v>53.0</v>
      </c>
      <c r="M195" s="8">
        <f t="shared" si="15"/>
        <v>0</v>
      </c>
      <c r="N195" s="8">
        <v>0.0</v>
      </c>
      <c r="O195" s="8">
        <v>0.0</v>
      </c>
      <c r="P195" s="1" t="s">
        <v>72</v>
      </c>
    </row>
    <row r="196" ht="15.75" customHeight="1">
      <c r="A196" s="1">
        <v>4.0</v>
      </c>
      <c r="B196" s="6">
        <v>42212.0</v>
      </c>
      <c r="C196" s="7">
        <f t="shared" si="1"/>
        <v>31</v>
      </c>
      <c r="D196" s="7">
        <v>2015.0</v>
      </c>
      <c r="E196" s="1" t="s">
        <v>39</v>
      </c>
      <c r="F196" s="8" t="s">
        <v>40</v>
      </c>
      <c r="G196" s="8" t="s">
        <v>29</v>
      </c>
      <c r="H196" s="8">
        <v>16.0</v>
      </c>
      <c r="I196" s="8">
        <v>6.0</v>
      </c>
      <c r="J196" s="8">
        <v>10.0</v>
      </c>
      <c r="K196" s="1" t="s">
        <v>30</v>
      </c>
      <c r="L196" s="8">
        <v>1.0</v>
      </c>
      <c r="M196" s="8">
        <f t="shared" si="15"/>
        <v>10</v>
      </c>
      <c r="N196" s="8">
        <v>10.0</v>
      </c>
      <c r="O196" s="8">
        <v>0.0</v>
      </c>
      <c r="P196" s="1" t="s">
        <v>93</v>
      </c>
    </row>
    <row r="197" ht="15.75" customHeight="1">
      <c r="A197" s="1">
        <v>4.0</v>
      </c>
      <c r="B197" s="6">
        <v>42212.0</v>
      </c>
      <c r="C197" s="7">
        <f t="shared" si="1"/>
        <v>31</v>
      </c>
      <c r="D197" s="7">
        <v>2015.0</v>
      </c>
      <c r="E197" s="1" t="s">
        <v>39</v>
      </c>
      <c r="F197" s="8" t="s">
        <v>41</v>
      </c>
      <c r="G197" s="8" t="s">
        <v>29</v>
      </c>
      <c r="H197" s="8">
        <v>36.0</v>
      </c>
      <c r="I197" s="8">
        <v>11.0</v>
      </c>
      <c r="J197" s="8">
        <v>25.0</v>
      </c>
      <c r="K197" s="1" t="s">
        <v>30</v>
      </c>
      <c r="L197" s="8">
        <v>1.0</v>
      </c>
      <c r="M197" s="8">
        <f t="shared" si="15"/>
        <v>24</v>
      </c>
      <c r="N197" s="8">
        <v>23.0</v>
      </c>
      <c r="O197" s="8">
        <v>1.0</v>
      </c>
      <c r="P197" s="1" t="s">
        <v>30</v>
      </c>
    </row>
    <row r="198" ht="15.75" customHeight="1">
      <c r="A198" s="1">
        <v>4.0</v>
      </c>
      <c r="B198" s="6">
        <v>42212.0</v>
      </c>
      <c r="C198" s="7">
        <f t="shared" si="1"/>
        <v>31</v>
      </c>
      <c r="D198" s="7">
        <v>2015.0</v>
      </c>
      <c r="E198" s="1" t="s">
        <v>39</v>
      </c>
      <c r="F198" s="8" t="s">
        <v>41</v>
      </c>
      <c r="G198" s="8" t="s">
        <v>31</v>
      </c>
      <c r="H198" s="8">
        <v>23.0</v>
      </c>
      <c r="I198" s="8">
        <v>6.0</v>
      </c>
      <c r="J198" s="8">
        <v>17.0</v>
      </c>
      <c r="K198" s="1">
        <v>2.0</v>
      </c>
      <c r="L198" s="8">
        <v>1.0</v>
      </c>
      <c r="M198" s="8">
        <f t="shared" si="15"/>
        <v>14</v>
      </c>
      <c r="N198" s="8">
        <v>12.0</v>
      </c>
      <c r="O198" s="8">
        <v>2.0</v>
      </c>
      <c r="P198" s="1" t="s">
        <v>30</v>
      </c>
    </row>
    <row r="199" ht="15.75" customHeight="1">
      <c r="A199" s="1">
        <v>4.0</v>
      </c>
      <c r="B199" s="6">
        <v>42212.0</v>
      </c>
      <c r="C199" s="7">
        <f t="shared" si="1"/>
        <v>31</v>
      </c>
      <c r="D199" s="7">
        <v>2015.0</v>
      </c>
      <c r="E199" s="1" t="s">
        <v>39</v>
      </c>
      <c r="F199" s="8" t="s">
        <v>42</v>
      </c>
      <c r="G199" s="8" t="s">
        <v>29</v>
      </c>
      <c r="H199" s="8">
        <v>30.0</v>
      </c>
      <c r="I199" s="8">
        <v>3.0</v>
      </c>
      <c r="J199" s="8">
        <v>26.0</v>
      </c>
      <c r="K199" s="1" t="s">
        <v>30</v>
      </c>
      <c r="L199" s="8">
        <v>8.0</v>
      </c>
      <c r="M199" s="8">
        <f t="shared" si="15"/>
        <v>18</v>
      </c>
      <c r="N199" s="8">
        <v>15.0</v>
      </c>
      <c r="O199" s="8">
        <v>3.0</v>
      </c>
      <c r="P199" s="1" t="s">
        <v>30</v>
      </c>
    </row>
    <row r="200" ht="15.75" customHeight="1">
      <c r="A200" s="1">
        <v>4.0</v>
      </c>
      <c r="B200" s="6">
        <v>42212.0</v>
      </c>
      <c r="C200" s="7">
        <f t="shared" si="1"/>
        <v>31</v>
      </c>
      <c r="D200" s="7">
        <v>2015.0</v>
      </c>
      <c r="E200" s="1" t="s">
        <v>45</v>
      </c>
      <c r="F200" s="8" t="s">
        <v>46</v>
      </c>
      <c r="G200" s="8" t="s">
        <v>29</v>
      </c>
      <c r="H200" s="8">
        <v>133.0</v>
      </c>
      <c r="I200" s="8">
        <v>62.0</v>
      </c>
      <c r="J200" s="8">
        <v>71.0</v>
      </c>
      <c r="K200" s="1" t="s">
        <v>30</v>
      </c>
      <c r="L200" s="8">
        <v>7.0</v>
      </c>
      <c r="M200" s="8">
        <f t="shared" si="15"/>
        <v>63</v>
      </c>
      <c r="N200" s="8">
        <v>60.0</v>
      </c>
      <c r="O200" s="8">
        <v>3.0</v>
      </c>
      <c r="P200" s="1" t="s">
        <v>94</v>
      </c>
    </row>
    <row r="201" ht="15.75" customHeight="1">
      <c r="A201" s="1">
        <v>4.0</v>
      </c>
      <c r="B201" s="6">
        <v>42212.0</v>
      </c>
      <c r="C201" s="7">
        <f t="shared" si="1"/>
        <v>31</v>
      </c>
      <c r="D201" s="7">
        <v>2015.0</v>
      </c>
      <c r="E201" s="1" t="s">
        <v>45</v>
      </c>
      <c r="F201" s="8" t="s">
        <v>46</v>
      </c>
      <c r="G201" s="8" t="s">
        <v>31</v>
      </c>
      <c r="H201" s="8">
        <v>46.0</v>
      </c>
      <c r="I201" s="8">
        <v>19.0</v>
      </c>
      <c r="J201" s="8">
        <v>27.0</v>
      </c>
      <c r="K201" s="1">
        <v>1.0</v>
      </c>
      <c r="L201" s="8">
        <v>11.0</v>
      </c>
      <c r="M201" s="8">
        <f t="shared" si="15"/>
        <v>15</v>
      </c>
      <c r="N201" s="8">
        <v>15.0</v>
      </c>
      <c r="O201" s="8">
        <v>0.0</v>
      </c>
      <c r="P201" s="1" t="s">
        <v>72</v>
      </c>
    </row>
    <row r="202" ht="15.75" customHeight="1">
      <c r="A202" s="1">
        <v>4.0</v>
      </c>
      <c r="B202" s="6">
        <v>42212.0</v>
      </c>
      <c r="C202" s="7">
        <f t="shared" si="1"/>
        <v>31</v>
      </c>
      <c r="D202" s="7">
        <v>2015.0</v>
      </c>
      <c r="E202" s="1" t="s">
        <v>45</v>
      </c>
      <c r="F202" s="8" t="s">
        <v>48</v>
      </c>
      <c r="G202" s="8" t="s">
        <v>29</v>
      </c>
      <c r="H202" s="8">
        <v>148.0</v>
      </c>
      <c r="I202" s="8">
        <v>51.0</v>
      </c>
      <c r="J202" s="8">
        <v>97.0</v>
      </c>
      <c r="K202" s="1">
        <v>1.0</v>
      </c>
      <c r="L202" s="8">
        <v>8.0</v>
      </c>
      <c r="M202" s="8">
        <f t="shared" si="15"/>
        <v>85</v>
      </c>
      <c r="N202" s="8">
        <v>83.0</v>
      </c>
      <c r="O202" s="8">
        <v>2.0</v>
      </c>
      <c r="P202" s="1" t="s">
        <v>92</v>
      </c>
    </row>
    <row r="203" ht="15.75" customHeight="1">
      <c r="A203" s="1">
        <v>4.0</v>
      </c>
      <c r="B203" s="6">
        <v>42212.0</v>
      </c>
      <c r="C203" s="7">
        <f t="shared" si="1"/>
        <v>31</v>
      </c>
      <c r="D203" s="7">
        <v>2015.0</v>
      </c>
      <c r="E203" s="1" t="s">
        <v>45</v>
      </c>
      <c r="F203" s="8" t="s">
        <v>48</v>
      </c>
      <c r="G203" s="8" t="s">
        <v>31</v>
      </c>
      <c r="H203" s="8" t="s">
        <v>30</v>
      </c>
      <c r="I203" s="8" t="s">
        <v>30</v>
      </c>
      <c r="J203" s="8" t="s">
        <v>30</v>
      </c>
      <c r="K203" s="1" t="s">
        <v>30</v>
      </c>
      <c r="L203" s="8" t="s">
        <v>30</v>
      </c>
      <c r="M203" s="8" t="s">
        <v>30</v>
      </c>
      <c r="N203" s="8" t="s">
        <v>30</v>
      </c>
      <c r="O203" s="8" t="s">
        <v>30</v>
      </c>
      <c r="P203" s="1" t="s">
        <v>30</v>
      </c>
    </row>
    <row r="204" ht="15.75" customHeight="1">
      <c r="A204" s="1">
        <v>4.0</v>
      </c>
      <c r="B204" s="6">
        <v>42213.0</v>
      </c>
      <c r="C204" s="7">
        <f t="shared" si="1"/>
        <v>31</v>
      </c>
      <c r="D204" s="7">
        <v>2015.0</v>
      </c>
      <c r="E204" s="1" t="s">
        <v>27</v>
      </c>
      <c r="F204" s="8" t="s">
        <v>28</v>
      </c>
      <c r="G204" s="8" t="s">
        <v>31</v>
      </c>
      <c r="H204" s="8">
        <v>26.0</v>
      </c>
      <c r="I204" s="8">
        <v>3.0</v>
      </c>
      <c r="J204" s="8">
        <v>23.0</v>
      </c>
      <c r="K204" s="1">
        <v>1.0</v>
      </c>
      <c r="L204" s="8">
        <v>1.0</v>
      </c>
      <c r="M204" s="8">
        <f t="shared" ref="M204:M209" si="16">N204+O204</f>
        <v>21</v>
      </c>
      <c r="N204" s="8">
        <v>21.0</v>
      </c>
      <c r="O204" s="8">
        <v>0.0</v>
      </c>
      <c r="P204" s="1" t="s">
        <v>30</v>
      </c>
    </row>
    <row r="205" ht="15.75" customHeight="1">
      <c r="A205" s="1">
        <v>4.0</v>
      </c>
      <c r="B205" s="6">
        <v>42213.0</v>
      </c>
      <c r="C205" s="7">
        <f t="shared" si="1"/>
        <v>31</v>
      </c>
      <c r="D205" s="7">
        <v>2015.0</v>
      </c>
      <c r="E205" s="1" t="s">
        <v>27</v>
      </c>
      <c r="F205" s="8" t="s">
        <v>33</v>
      </c>
      <c r="G205" s="8" t="s">
        <v>31</v>
      </c>
      <c r="H205" s="8">
        <v>47.0</v>
      </c>
      <c r="I205" s="8">
        <v>23.0</v>
      </c>
      <c r="J205" s="8">
        <v>24.0</v>
      </c>
      <c r="K205" s="1" t="s">
        <v>30</v>
      </c>
      <c r="L205" s="8">
        <v>3.0</v>
      </c>
      <c r="M205" s="8">
        <f t="shared" si="16"/>
        <v>19</v>
      </c>
      <c r="N205" s="8">
        <v>18.0</v>
      </c>
      <c r="O205" s="8">
        <v>1.0</v>
      </c>
      <c r="P205" s="1" t="s">
        <v>30</v>
      </c>
    </row>
    <row r="206" ht="15.75" customHeight="1">
      <c r="A206" s="1">
        <v>4.0</v>
      </c>
      <c r="B206" s="6">
        <v>42213.0</v>
      </c>
      <c r="C206" s="7">
        <f t="shared" si="1"/>
        <v>31</v>
      </c>
      <c r="D206" s="7">
        <v>2015.0</v>
      </c>
      <c r="E206" s="1" t="s">
        <v>62</v>
      </c>
      <c r="F206" s="8" t="s">
        <v>36</v>
      </c>
      <c r="G206" s="8" t="s">
        <v>29</v>
      </c>
      <c r="H206" s="8">
        <v>84.0</v>
      </c>
      <c r="I206" s="8">
        <v>18.0</v>
      </c>
      <c r="J206" s="8">
        <v>63.0</v>
      </c>
      <c r="K206" s="1">
        <v>3.0</v>
      </c>
      <c r="L206" s="8">
        <v>17.0</v>
      </c>
      <c r="M206" s="8">
        <f t="shared" si="16"/>
        <v>41</v>
      </c>
      <c r="N206" s="8">
        <v>41.0</v>
      </c>
      <c r="O206" s="8">
        <v>0.0</v>
      </c>
      <c r="P206" s="1" t="s">
        <v>73</v>
      </c>
    </row>
    <row r="207" ht="15.75" customHeight="1">
      <c r="A207" s="1">
        <v>4.0</v>
      </c>
      <c r="B207" s="6">
        <v>42213.0</v>
      </c>
      <c r="C207" s="7">
        <f t="shared" si="1"/>
        <v>31</v>
      </c>
      <c r="D207" s="7">
        <v>2015.0</v>
      </c>
      <c r="E207" s="1" t="s">
        <v>62</v>
      </c>
      <c r="F207" s="8" t="s">
        <v>36</v>
      </c>
      <c r="G207" s="8" t="s">
        <v>31</v>
      </c>
      <c r="H207" s="8">
        <v>55.0</v>
      </c>
      <c r="I207" s="8">
        <v>29.0</v>
      </c>
      <c r="J207" s="8">
        <v>26.0</v>
      </c>
      <c r="K207" s="1">
        <v>5.0</v>
      </c>
      <c r="L207" s="8">
        <v>4.0</v>
      </c>
      <c r="M207" s="8">
        <f t="shared" si="16"/>
        <v>17</v>
      </c>
      <c r="N207" s="8">
        <v>16.0</v>
      </c>
      <c r="O207" s="8">
        <v>1.0</v>
      </c>
      <c r="P207" s="1" t="s">
        <v>30</v>
      </c>
    </row>
    <row r="208" ht="15.75" customHeight="1">
      <c r="A208" s="1">
        <v>4.0</v>
      </c>
      <c r="B208" s="6">
        <v>42213.0</v>
      </c>
      <c r="C208" s="7">
        <f t="shared" si="1"/>
        <v>31</v>
      </c>
      <c r="D208" s="7">
        <v>2015.0</v>
      </c>
      <c r="E208" s="1" t="s">
        <v>62</v>
      </c>
      <c r="F208" s="8" t="s">
        <v>37</v>
      </c>
      <c r="G208" s="8" t="s">
        <v>29</v>
      </c>
      <c r="H208" s="8">
        <v>5.0</v>
      </c>
      <c r="I208" s="8">
        <v>2.0</v>
      </c>
      <c r="J208" s="8">
        <v>3.0</v>
      </c>
      <c r="K208" s="1" t="s">
        <v>30</v>
      </c>
      <c r="L208" s="8">
        <v>0.0</v>
      </c>
      <c r="M208" s="8">
        <f t="shared" si="16"/>
        <v>3</v>
      </c>
      <c r="N208" s="8">
        <v>3.0</v>
      </c>
      <c r="O208" s="8">
        <v>0.0</v>
      </c>
      <c r="P208" s="1" t="s">
        <v>30</v>
      </c>
    </row>
    <row r="209" ht="15.75" customHeight="1">
      <c r="A209" s="1">
        <v>4.0</v>
      </c>
      <c r="B209" s="6">
        <v>42213.0</v>
      </c>
      <c r="C209" s="7">
        <f t="shared" si="1"/>
        <v>31</v>
      </c>
      <c r="D209" s="7">
        <v>2015.0</v>
      </c>
      <c r="E209" s="1" t="s">
        <v>62</v>
      </c>
      <c r="F209" s="8" t="s">
        <v>37</v>
      </c>
      <c r="G209" s="8" t="s">
        <v>31</v>
      </c>
      <c r="H209" s="8">
        <v>7.0</v>
      </c>
      <c r="I209" s="8">
        <v>1.0</v>
      </c>
      <c r="J209" s="8">
        <v>6.0</v>
      </c>
      <c r="K209" s="1" t="s">
        <v>30</v>
      </c>
      <c r="L209" s="8">
        <v>2.0</v>
      </c>
      <c r="M209" s="8">
        <f t="shared" si="16"/>
        <v>4</v>
      </c>
      <c r="N209" s="8">
        <v>4.0</v>
      </c>
      <c r="O209" s="8">
        <v>0.0</v>
      </c>
      <c r="P209" s="1" t="s">
        <v>30</v>
      </c>
    </row>
    <row r="210" ht="15.75" customHeight="1">
      <c r="A210" s="1">
        <v>4.0</v>
      </c>
      <c r="B210" s="6">
        <v>42213.0</v>
      </c>
      <c r="C210" s="7">
        <f t="shared" si="1"/>
        <v>31</v>
      </c>
      <c r="D210" s="7">
        <v>2015.0</v>
      </c>
      <c r="E210" s="1" t="s">
        <v>62</v>
      </c>
      <c r="F210" s="8" t="s">
        <v>38</v>
      </c>
      <c r="G210" s="8" t="s">
        <v>29</v>
      </c>
      <c r="H210" s="8" t="s">
        <v>30</v>
      </c>
      <c r="I210" s="8" t="s">
        <v>30</v>
      </c>
      <c r="J210" s="8" t="s">
        <v>30</v>
      </c>
      <c r="K210" s="1" t="s">
        <v>30</v>
      </c>
      <c r="L210" s="8" t="s">
        <v>30</v>
      </c>
      <c r="M210" s="8" t="s">
        <v>30</v>
      </c>
      <c r="N210" s="8" t="s">
        <v>30</v>
      </c>
      <c r="O210" s="8" t="s">
        <v>30</v>
      </c>
      <c r="P210" s="1" t="s">
        <v>30</v>
      </c>
    </row>
    <row r="211" ht="15.75" customHeight="1">
      <c r="A211" s="1">
        <v>4.0</v>
      </c>
      <c r="B211" s="6">
        <v>42213.0</v>
      </c>
      <c r="C211" s="7">
        <f t="shared" si="1"/>
        <v>31</v>
      </c>
      <c r="D211" s="7">
        <v>2015.0</v>
      </c>
      <c r="E211" s="1" t="s">
        <v>62</v>
      </c>
      <c r="F211" s="8" t="s">
        <v>38</v>
      </c>
      <c r="G211" s="8" t="s">
        <v>31</v>
      </c>
      <c r="H211" s="8">
        <v>20.0</v>
      </c>
      <c r="I211" s="8">
        <v>4.0</v>
      </c>
      <c r="J211" s="8">
        <v>16.0</v>
      </c>
      <c r="K211" s="1" t="s">
        <v>30</v>
      </c>
      <c r="L211" s="8">
        <v>4.0</v>
      </c>
      <c r="M211" s="8">
        <f t="shared" ref="M211:M250" si="17">N211+O211</f>
        <v>12</v>
      </c>
      <c r="N211" s="8">
        <v>12.0</v>
      </c>
      <c r="O211" s="8">
        <v>0.0</v>
      </c>
      <c r="P211" s="1" t="s">
        <v>30</v>
      </c>
    </row>
    <row r="212" ht="15.75" customHeight="1">
      <c r="A212" s="1">
        <v>4.0</v>
      </c>
      <c r="B212" s="6">
        <v>42213.0</v>
      </c>
      <c r="C212" s="7">
        <f t="shared" si="1"/>
        <v>31</v>
      </c>
      <c r="D212" s="7">
        <v>2015.0</v>
      </c>
      <c r="E212" s="1" t="s">
        <v>43</v>
      </c>
      <c r="F212" s="8" t="s">
        <v>75</v>
      </c>
      <c r="G212" s="8" t="s">
        <v>31</v>
      </c>
      <c r="H212" s="8">
        <v>6.0</v>
      </c>
      <c r="I212" s="8">
        <v>2.0</v>
      </c>
      <c r="J212" s="8">
        <v>4.0</v>
      </c>
      <c r="K212" s="1" t="s">
        <v>30</v>
      </c>
      <c r="L212" s="8">
        <v>1.0</v>
      </c>
      <c r="M212" s="8">
        <f t="shared" si="17"/>
        <v>3</v>
      </c>
      <c r="N212" s="8">
        <v>3.0</v>
      </c>
      <c r="O212" s="8">
        <v>0.0</v>
      </c>
      <c r="P212" s="1" t="s">
        <v>30</v>
      </c>
    </row>
    <row r="213" ht="15.75" customHeight="1">
      <c r="A213" s="1">
        <v>4.0</v>
      </c>
      <c r="B213" s="6">
        <v>42213.0</v>
      </c>
      <c r="C213" s="7">
        <f t="shared" si="1"/>
        <v>31</v>
      </c>
      <c r="D213" s="7">
        <v>2015.0</v>
      </c>
      <c r="E213" s="1" t="s">
        <v>43</v>
      </c>
      <c r="F213" s="8" t="s">
        <v>44</v>
      </c>
      <c r="G213" s="8" t="s">
        <v>29</v>
      </c>
      <c r="H213" s="8">
        <v>76.0</v>
      </c>
      <c r="I213" s="8">
        <v>25.0</v>
      </c>
      <c r="J213" s="8">
        <v>50.0</v>
      </c>
      <c r="K213" s="1">
        <v>2.0</v>
      </c>
      <c r="L213" s="8">
        <v>2.0</v>
      </c>
      <c r="M213" s="8">
        <f t="shared" si="17"/>
        <v>46</v>
      </c>
      <c r="N213" s="8">
        <v>46.0</v>
      </c>
      <c r="O213" s="8">
        <v>0.0</v>
      </c>
      <c r="P213" s="1" t="s">
        <v>74</v>
      </c>
    </row>
    <row r="214" ht="15.75" customHeight="1">
      <c r="A214" s="1">
        <v>4.0</v>
      </c>
      <c r="B214" s="6">
        <v>42213.0</v>
      </c>
      <c r="C214" s="7">
        <f t="shared" si="1"/>
        <v>31</v>
      </c>
      <c r="D214" s="7">
        <v>2015.0</v>
      </c>
      <c r="E214" s="1" t="s">
        <v>43</v>
      </c>
      <c r="F214" s="8" t="s">
        <v>44</v>
      </c>
      <c r="G214" s="8" t="s">
        <v>31</v>
      </c>
      <c r="H214" s="8">
        <v>85.0</v>
      </c>
      <c r="I214" s="8">
        <v>28.0</v>
      </c>
      <c r="J214" s="8">
        <v>56.0</v>
      </c>
      <c r="K214" s="1">
        <v>5.0</v>
      </c>
      <c r="L214" s="8">
        <v>3.0</v>
      </c>
      <c r="M214" s="8">
        <f t="shared" si="17"/>
        <v>45</v>
      </c>
      <c r="N214" s="8">
        <v>45.0</v>
      </c>
      <c r="O214" s="8">
        <v>0.0</v>
      </c>
      <c r="P214" s="1" t="s">
        <v>74</v>
      </c>
    </row>
    <row r="215" ht="15.75" customHeight="1">
      <c r="A215" s="1">
        <v>4.0</v>
      </c>
      <c r="B215" s="6">
        <v>42213.0</v>
      </c>
      <c r="C215" s="7">
        <f t="shared" si="1"/>
        <v>31</v>
      </c>
      <c r="D215" s="7">
        <v>2015.0</v>
      </c>
      <c r="E215" s="1" t="s">
        <v>39</v>
      </c>
      <c r="F215" s="8" t="s">
        <v>40</v>
      </c>
      <c r="G215" s="8" t="s">
        <v>29</v>
      </c>
      <c r="H215" s="8">
        <v>51.0</v>
      </c>
      <c r="I215" s="8">
        <v>15.0</v>
      </c>
      <c r="J215" s="8">
        <v>36.0</v>
      </c>
      <c r="K215" s="1" t="s">
        <v>30</v>
      </c>
      <c r="L215" s="8">
        <v>10.0</v>
      </c>
      <c r="M215" s="8">
        <f t="shared" si="17"/>
        <v>25</v>
      </c>
      <c r="N215" s="8">
        <v>23.0</v>
      </c>
      <c r="O215" s="8">
        <v>2.0</v>
      </c>
      <c r="P215" s="1" t="s">
        <v>30</v>
      </c>
    </row>
    <row r="216" ht="15.75" customHeight="1">
      <c r="A216" s="1">
        <v>4.0</v>
      </c>
      <c r="B216" s="6">
        <v>42213.0</v>
      </c>
      <c r="C216" s="7">
        <f t="shared" si="1"/>
        <v>31</v>
      </c>
      <c r="D216" s="7">
        <v>2015.0</v>
      </c>
      <c r="E216" s="1" t="s">
        <v>39</v>
      </c>
      <c r="F216" s="8" t="s">
        <v>40</v>
      </c>
      <c r="G216" s="8" t="s">
        <v>31</v>
      </c>
      <c r="H216" s="8">
        <v>229.0</v>
      </c>
      <c r="I216" s="8">
        <v>28.0</v>
      </c>
      <c r="J216" s="8">
        <v>198.0</v>
      </c>
      <c r="K216" s="1" t="s">
        <v>30</v>
      </c>
      <c r="L216" s="8">
        <v>20.0</v>
      </c>
      <c r="M216" s="8">
        <f t="shared" si="17"/>
        <v>164</v>
      </c>
      <c r="N216" s="8">
        <v>157.0</v>
      </c>
      <c r="O216" s="8">
        <v>7.0</v>
      </c>
      <c r="P216" s="1" t="s">
        <v>73</v>
      </c>
    </row>
    <row r="217" ht="15.75" customHeight="1">
      <c r="A217" s="1">
        <v>4.0</v>
      </c>
      <c r="B217" s="6">
        <v>42213.0</v>
      </c>
      <c r="C217" s="7">
        <f t="shared" si="1"/>
        <v>31</v>
      </c>
      <c r="D217" s="7">
        <v>2015.0</v>
      </c>
      <c r="E217" s="1" t="s">
        <v>39</v>
      </c>
      <c r="F217" s="8" t="s">
        <v>41</v>
      </c>
      <c r="G217" s="8" t="s">
        <v>29</v>
      </c>
      <c r="H217" s="8">
        <v>2.0</v>
      </c>
      <c r="I217" s="8">
        <v>0.0</v>
      </c>
      <c r="J217" s="8">
        <v>2.0</v>
      </c>
      <c r="K217" s="1" t="s">
        <v>30</v>
      </c>
      <c r="L217" s="8">
        <v>0.0</v>
      </c>
      <c r="M217" s="8">
        <f t="shared" si="17"/>
        <v>2</v>
      </c>
      <c r="N217" s="8">
        <v>2.0</v>
      </c>
      <c r="O217" s="8">
        <v>0.0</v>
      </c>
      <c r="P217" s="1" t="s">
        <v>30</v>
      </c>
    </row>
    <row r="218" ht="15.75" customHeight="1">
      <c r="A218" s="1">
        <v>4.0</v>
      </c>
      <c r="B218" s="6">
        <v>42213.0</v>
      </c>
      <c r="C218" s="7">
        <f t="shared" si="1"/>
        <v>31</v>
      </c>
      <c r="D218" s="7">
        <v>2015.0</v>
      </c>
      <c r="E218" s="1" t="s">
        <v>39</v>
      </c>
      <c r="F218" s="8" t="s">
        <v>41</v>
      </c>
      <c r="G218" s="8" t="s">
        <v>31</v>
      </c>
      <c r="H218" s="8">
        <v>0.0</v>
      </c>
      <c r="I218" s="8">
        <v>0.0</v>
      </c>
      <c r="J218" s="8">
        <v>0.0</v>
      </c>
      <c r="K218" s="1" t="s">
        <v>30</v>
      </c>
      <c r="L218" s="8">
        <v>0.0</v>
      </c>
      <c r="M218" s="8">
        <f t="shared" si="17"/>
        <v>0</v>
      </c>
      <c r="N218" s="8">
        <v>0.0</v>
      </c>
      <c r="O218" s="8">
        <v>0.0</v>
      </c>
      <c r="P218" s="1" t="s">
        <v>30</v>
      </c>
    </row>
    <row r="219" ht="15.75" customHeight="1">
      <c r="A219" s="1">
        <v>4.0</v>
      </c>
      <c r="B219" s="6">
        <v>42213.0</v>
      </c>
      <c r="C219" s="7">
        <f t="shared" si="1"/>
        <v>31</v>
      </c>
      <c r="D219" s="7">
        <v>2015.0</v>
      </c>
      <c r="E219" s="1" t="s">
        <v>39</v>
      </c>
      <c r="F219" s="8" t="s">
        <v>42</v>
      </c>
      <c r="G219" s="8" t="s">
        <v>29</v>
      </c>
      <c r="H219" s="8">
        <v>76.0</v>
      </c>
      <c r="I219" s="8">
        <v>7.0</v>
      </c>
      <c r="J219" s="8">
        <v>69.0</v>
      </c>
      <c r="K219" s="1">
        <v>2.0</v>
      </c>
      <c r="L219" s="8">
        <v>35.0</v>
      </c>
      <c r="M219" s="8">
        <f t="shared" si="17"/>
        <v>32</v>
      </c>
      <c r="N219" s="8">
        <v>24.0</v>
      </c>
      <c r="O219" s="8">
        <v>8.0</v>
      </c>
      <c r="P219" s="1" t="s">
        <v>30</v>
      </c>
    </row>
    <row r="220" ht="15.75" customHeight="1">
      <c r="A220" s="1">
        <v>4.0</v>
      </c>
      <c r="B220" s="6">
        <v>42213.0</v>
      </c>
      <c r="C220" s="7">
        <f t="shared" si="1"/>
        <v>31</v>
      </c>
      <c r="D220" s="7">
        <v>2015.0</v>
      </c>
      <c r="E220" s="1" t="s">
        <v>39</v>
      </c>
      <c r="F220" s="8" t="s">
        <v>42</v>
      </c>
      <c r="G220" s="8" t="s">
        <v>31</v>
      </c>
      <c r="H220" s="8">
        <v>8.0</v>
      </c>
      <c r="I220" s="8">
        <v>1.0</v>
      </c>
      <c r="J220" s="8">
        <v>7.0</v>
      </c>
      <c r="K220" s="1">
        <v>2.0</v>
      </c>
      <c r="L220" s="8">
        <v>1.0</v>
      </c>
      <c r="M220" s="8">
        <f t="shared" si="17"/>
        <v>4</v>
      </c>
      <c r="N220" s="8">
        <v>3.0</v>
      </c>
      <c r="O220" s="8">
        <v>1.0</v>
      </c>
      <c r="P220" s="1">
        <v>24.0</v>
      </c>
    </row>
    <row r="221" ht="15.75" customHeight="1">
      <c r="A221" s="1">
        <v>4.0</v>
      </c>
      <c r="B221" s="6">
        <v>42213.0</v>
      </c>
      <c r="C221" s="7">
        <f t="shared" si="1"/>
        <v>31</v>
      </c>
      <c r="D221" s="7">
        <v>2015.0</v>
      </c>
      <c r="E221" s="1" t="s">
        <v>45</v>
      </c>
      <c r="F221" s="8" t="s">
        <v>46</v>
      </c>
      <c r="G221" s="8" t="s">
        <v>29</v>
      </c>
      <c r="H221" s="8">
        <v>10.0</v>
      </c>
      <c r="I221" s="8">
        <v>0.0</v>
      </c>
      <c r="J221" s="8">
        <v>10.0</v>
      </c>
      <c r="K221" s="1" t="s">
        <v>30</v>
      </c>
      <c r="L221" s="8">
        <v>0.0</v>
      </c>
      <c r="M221" s="8">
        <f t="shared" si="17"/>
        <v>10</v>
      </c>
      <c r="N221" s="8">
        <v>10.0</v>
      </c>
      <c r="O221" s="8">
        <v>0.0</v>
      </c>
      <c r="P221" s="1" t="s">
        <v>30</v>
      </c>
    </row>
    <row r="222" ht="15.75" customHeight="1">
      <c r="A222" s="1">
        <v>4.0</v>
      </c>
      <c r="B222" s="6">
        <v>42213.0</v>
      </c>
      <c r="C222" s="7">
        <f t="shared" si="1"/>
        <v>31</v>
      </c>
      <c r="D222" s="7">
        <v>2015.0</v>
      </c>
      <c r="E222" s="1" t="s">
        <v>45</v>
      </c>
      <c r="F222" s="8" t="s">
        <v>46</v>
      </c>
      <c r="G222" s="8" t="s">
        <v>31</v>
      </c>
      <c r="H222" s="8">
        <v>26.0</v>
      </c>
      <c r="I222" s="8">
        <v>5.0</v>
      </c>
      <c r="J222" s="8">
        <v>21.0</v>
      </c>
      <c r="K222" s="1">
        <v>7.0</v>
      </c>
      <c r="L222" s="8">
        <v>1.0</v>
      </c>
      <c r="M222" s="8">
        <f t="shared" si="17"/>
        <v>13</v>
      </c>
      <c r="N222" s="8">
        <v>11.0</v>
      </c>
      <c r="O222" s="8">
        <v>2.0</v>
      </c>
      <c r="P222" s="1" t="s">
        <v>30</v>
      </c>
    </row>
    <row r="223" ht="15.75" customHeight="1">
      <c r="A223" s="1">
        <v>4.0</v>
      </c>
      <c r="B223" s="6">
        <v>42213.0</v>
      </c>
      <c r="C223" s="7">
        <f t="shared" si="1"/>
        <v>31</v>
      </c>
      <c r="D223" s="7">
        <v>2015.0</v>
      </c>
      <c r="E223" s="1" t="s">
        <v>45</v>
      </c>
      <c r="F223" s="8" t="s">
        <v>48</v>
      </c>
      <c r="G223" s="8" t="s">
        <v>29</v>
      </c>
      <c r="H223" s="8">
        <v>12.0</v>
      </c>
      <c r="I223" s="8">
        <v>0.0</v>
      </c>
      <c r="J223" s="8">
        <v>11.0</v>
      </c>
      <c r="K223" s="1">
        <v>1.0</v>
      </c>
      <c r="L223" s="8">
        <v>3.0</v>
      </c>
      <c r="M223" s="8">
        <f t="shared" si="17"/>
        <v>7</v>
      </c>
      <c r="N223" s="8">
        <v>7.0</v>
      </c>
      <c r="O223" s="8">
        <v>0.0</v>
      </c>
      <c r="P223" s="1" t="s">
        <v>74</v>
      </c>
    </row>
    <row r="224" ht="15.75" customHeight="1">
      <c r="A224" s="1">
        <v>4.0</v>
      </c>
      <c r="B224" s="6">
        <v>42213.0</v>
      </c>
      <c r="C224" s="7">
        <f t="shared" si="1"/>
        <v>31</v>
      </c>
      <c r="D224" s="7">
        <v>2015.0</v>
      </c>
      <c r="E224" s="1" t="s">
        <v>45</v>
      </c>
      <c r="F224" s="8" t="s">
        <v>48</v>
      </c>
      <c r="G224" s="8" t="s">
        <v>31</v>
      </c>
      <c r="H224" s="8">
        <v>65.0</v>
      </c>
      <c r="I224" s="8">
        <v>16.0</v>
      </c>
      <c r="J224" s="8">
        <v>45.0</v>
      </c>
      <c r="K224" s="1">
        <v>17.0</v>
      </c>
      <c r="L224" s="8">
        <v>0.0</v>
      </c>
      <c r="M224" s="8">
        <f t="shared" si="17"/>
        <v>28</v>
      </c>
      <c r="N224" s="8">
        <v>28.0</v>
      </c>
      <c r="O224" s="8">
        <v>0.0</v>
      </c>
      <c r="P224" s="1" t="s">
        <v>83</v>
      </c>
    </row>
    <row r="225" ht="15.75" customHeight="1">
      <c r="A225" s="1">
        <v>5.0</v>
      </c>
      <c r="B225" s="6">
        <v>42235.0</v>
      </c>
      <c r="C225" s="7">
        <f t="shared" si="1"/>
        <v>34</v>
      </c>
      <c r="D225" s="7">
        <v>2015.0</v>
      </c>
      <c r="E225" s="1" t="s">
        <v>27</v>
      </c>
      <c r="F225" s="8" t="s">
        <v>28</v>
      </c>
      <c r="G225" s="8" t="s">
        <v>29</v>
      </c>
      <c r="H225" s="8">
        <v>83.0</v>
      </c>
      <c r="I225" s="8">
        <v>23.0</v>
      </c>
      <c r="J225" s="8">
        <v>58.0</v>
      </c>
      <c r="K225" s="1" t="s">
        <v>30</v>
      </c>
      <c r="L225" s="8">
        <v>1.0</v>
      </c>
      <c r="M225" s="8">
        <f t="shared" si="17"/>
        <v>57</v>
      </c>
      <c r="N225" s="8">
        <f>25+15+10+7</f>
        <v>57</v>
      </c>
      <c r="O225" s="8">
        <v>0.0</v>
      </c>
      <c r="P225" s="1" t="s">
        <v>72</v>
      </c>
    </row>
    <row r="226" ht="15.75" customHeight="1">
      <c r="A226" s="1">
        <v>5.0</v>
      </c>
      <c r="B226" s="6">
        <v>42235.0</v>
      </c>
      <c r="C226" s="7">
        <f t="shared" si="1"/>
        <v>34</v>
      </c>
      <c r="D226" s="7">
        <v>2015.0</v>
      </c>
      <c r="E226" s="1" t="s">
        <v>27</v>
      </c>
      <c r="F226" s="8" t="s">
        <v>33</v>
      </c>
      <c r="G226" s="8" t="s">
        <v>29</v>
      </c>
      <c r="H226" s="8">
        <v>49.0</v>
      </c>
      <c r="I226" s="8">
        <v>28.0</v>
      </c>
      <c r="J226" s="8">
        <v>21.0</v>
      </c>
      <c r="K226" s="1">
        <v>1.0</v>
      </c>
      <c r="L226" s="8">
        <v>8.0</v>
      </c>
      <c r="M226" s="8">
        <f t="shared" si="17"/>
        <v>12</v>
      </c>
      <c r="N226" s="8">
        <v>11.0</v>
      </c>
      <c r="O226" s="8">
        <v>1.0</v>
      </c>
      <c r="P226" s="1" t="s">
        <v>30</v>
      </c>
    </row>
    <row r="227" ht="15.75" customHeight="1">
      <c r="A227" s="1">
        <v>5.0</v>
      </c>
      <c r="B227" s="6">
        <v>42235.0</v>
      </c>
      <c r="C227" s="7">
        <f t="shared" si="1"/>
        <v>34</v>
      </c>
      <c r="D227" s="7">
        <v>2015.0</v>
      </c>
      <c r="E227" s="1" t="s">
        <v>43</v>
      </c>
      <c r="F227" s="8" t="s">
        <v>75</v>
      </c>
      <c r="G227" s="8" t="s">
        <v>31</v>
      </c>
      <c r="H227" s="8">
        <v>12.0</v>
      </c>
      <c r="I227" s="8">
        <v>0.0</v>
      </c>
      <c r="J227" s="8">
        <v>12.0</v>
      </c>
      <c r="K227" s="1">
        <v>1.0</v>
      </c>
      <c r="L227" s="8">
        <v>1.0</v>
      </c>
      <c r="M227" s="8">
        <f t="shared" si="17"/>
        <v>9</v>
      </c>
      <c r="N227" s="8">
        <v>7.0</v>
      </c>
      <c r="O227" s="8">
        <v>2.0</v>
      </c>
      <c r="P227" s="1" t="s">
        <v>30</v>
      </c>
    </row>
    <row r="228" ht="15.75" customHeight="1">
      <c r="A228" s="1">
        <v>5.0</v>
      </c>
      <c r="B228" s="6">
        <v>42235.0</v>
      </c>
      <c r="C228" s="7">
        <f t="shared" si="1"/>
        <v>34</v>
      </c>
      <c r="D228" s="7">
        <v>2015.0</v>
      </c>
      <c r="E228" s="1" t="s">
        <v>39</v>
      </c>
      <c r="F228" s="8" t="s">
        <v>40</v>
      </c>
      <c r="G228" s="8" t="s">
        <v>29</v>
      </c>
      <c r="H228" s="8">
        <v>76.0</v>
      </c>
      <c r="I228" s="8">
        <v>8.0</v>
      </c>
      <c r="J228" s="8">
        <v>68.0</v>
      </c>
      <c r="K228" s="1">
        <v>8.0</v>
      </c>
      <c r="L228" s="8">
        <v>14.0</v>
      </c>
      <c r="M228" s="8">
        <f t="shared" si="17"/>
        <v>46</v>
      </c>
      <c r="N228" s="8">
        <f>6+12+7+6+14</f>
        <v>45</v>
      </c>
      <c r="O228" s="8">
        <v>1.0</v>
      </c>
      <c r="P228" s="1" t="s">
        <v>74</v>
      </c>
    </row>
    <row r="229" ht="15.75" customHeight="1">
      <c r="A229" s="1">
        <v>5.0</v>
      </c>
      <c r="B229" s="6">
        <v>42235.0</v>
      </c>
      <c r="C229" s="7">
        <f t="shared" si="1"/>
        <v>34</v>
      </c>
      <c r="D229" s="7">
        <v>2015.0</v>
      </c>
      <c r="E229" s="1" t="s">
        <v>39</v>
      </c>
      <c r="F229" s="8" t="s">
        <v>41</v>
      </c>
      <c r="G229" s="8" t="s">
        <v>31</v>
      </c>
      <c r="H229" s="8">
        <v>46.0</v>
      </c>
      <c r="I229" s="8">
        <v>10.0</v>
      </c>
      <c r="J229" s="8">
        <v>36.0</v>
      </c>
      <c r="K229" s="1">
        <v>1.0</v>
      </c>
      <c r="L229" s="8">
        <v>12.0</v>
      </c>
      <c r="M229" s="8">
        <f t="shared" si="17"/>
        <v>23</v>
      </c>
      <c r="N229" s="8">
        <v>23.0</v>
      </c>
      <c r="O229" s="8">
        <v>0.0</v>
      </c>
      <c r="P229" s="1" t="s">
        <v>30</v>
      </c>
    </row>
    <row r="230" ht="15.75" customHeight="1">
      <c r="A230" s="1">
        <v>5.0</v>
      </c>
      <c r="B230" s="6">
        <v>42235.0</v>
      </c>
      <c r="C230" s="7">
        <f t="shared" si="1"/>
        <v>34</v>
      </c>
      <c r="D230" s="7">
        <v>2015.0</v>
      </c>
      <c r="E230" s="1" t="s">
        <v>39</v>
      </c>
      <c r="F230" s="8" t="s">
        <v>42</v>
      </c>
      <c r="G230" s="8" t="s">
        <v>29</v>
      </c>
      <c r="H230" s="8">
        <v>34.0</v>
      </c>
      <c r="I230" s="8">
        <v>15.0</v>
      </c>
      <c r="J230" s="8">
        <v>19.0</v>
      </c>
      <c r="K230" s="1">
        <v>1.0</v>
      </c>
      <c r="L230" s="8">
        <v>2.0</v>
      </c>
      <c r="M230" s="8">
        <f t="shared" si="17"/>
        <v>16</v>
      </c>
      <c r="N230" s="8">
        <v>16.0</v>
      </c>
      <c r="O230" s="8">
        <v>0.0</v>
      </c>
      <c r="P230" s="1" t="s">
        <v>30</v>
      </c>
    </row>
    <row r="231" ht="15.75" customHeight="1">
      <c r="A231" s="1">
        <v>5.0</v>
      </c>
      <c r="B231" s="6">
        <v>42235.0</v>
      </c>
      <c r="C231" s="7">
        <f t="shared" si="1"/>
        <v>34</v>
      </c>
      <c r="D231" s="7">
        <v>2015.0</v>
      </c>
      <c r="E231" s="1" t="s">
        <v>45</v>
      </c>
      <c r="F231" s="8" t="s">
        <v>46</v>
      </c>
      <c r="G231" s="8" t="s">
        <v>29</v>
      </c>
      <c r="H231" s="8">
        <v>185.0</v>
      </c>
      <c r="I231" s="8">
        <v>55.0</v>
      </c>
      <c r="J231" s="8">
        <v>127.0</v>
      </c>
      <c r="K231" s="1">
        <v>1.0</v>
      </c>
      <c r="L231" s="8">
        <f>1+1+6+4+2+1</f>
        <v>15</v>
      </c>
      <c r="M231" s="8">
        <f t="shared" si="17"/>
        <v>107</v>
      </c>
      <c r="N231" s="8">
        <f>20+5+16+9+6+11+8+13+12+6</f>
        <v>106</v>
      </c>
      <c r="O231" s="8">
        <v>1.0</v>
      </c>
      <c r="P231" s="1" t="s">
        <v>73</v>
      </c>
    </row>
    <row r="232" ht="15.75" customHeight="1">
      <c r="A232" s="1">
        <v>5.0</v>
      </c>
      <c r="B232" s="6">
        <v>42235.0</v>
      </c>
      <c r="C232" s="7">
        <f t="shared" si="1"/>
        <v>34</v>
      </c>
      <c r="D232" s="7">
        <v>2015.0</v>
      </c>
      <c r="E232" s="1" t="s">
        <v>45</v>
      </c>
      <c r="F232" s="8" t="s">
        <v>46</v>
      </c>
      <c r="G232" s="8" t="s">
        <v>31</v>
      </c>
      <c r="H232" s="8">
        <v>2.0</v>
      </c>
      <c r="I232" s="8">
        <v>2.0</v>
      </c>
      <c r="J232" s="8">
        <v>0.0</v>
      </c>
      <c r="K232" s="1" t="s">
        <v>30</v>
      </c>
      <c r="L232" s="8">
        <v>0.0</v>
      </c>
      <c r="M232" s="8">
        <f t="shared" si="17"/>
        <v>0</v>
      </c>
      <c r="N232" s="8">
        <v>0.0</v>
      </c>
      <c r="O232" s="8">
        <v>0.0</v>
      </c>
      <c r="P232" s="1" t="s">
        <v>30</v>
      </c>
    </row>
    <row r="233" ht="15.75" customHeight="1">
      <c r="A233" s="1">
        <v>5.0</v>
      </c>
      <c r="B233" s="6">
        <v>42235.0</v>
      </c>
      <c r="C233" s="7">
        <f t="shared" si="1"/>
        <v>34</v>
      </c>
      <c r="D233" s="7">
        <v>2015.0</v>
      </c>
      <c r="E233" s="1" t="s">
        <v>45</v>
      </c>
      <c r="F233" s="8" t="s">
        <v>48</v>
      </c>
      <c r="G233" s="8" t="s">
        <v>29</v>
      </c>
      <c r="H233" s="8">
        <v>75.0</v>
      </c>
      <c r="I233" s="8">
        <v>26.0</v>
      </c>
      <c r="J233" s="8">
        <v>48.0</v>
      </c>
      <c r="K233" s="1">
        <v>5.0</v>
      </c>
      <c r="L233" s="8">
        <v>5.0</v>
      </c>
      <c r="M233" s="8">
        <f t="shared" si="17"/>
        <v>40</v>
      </c>
      <c r="N233" s="8">
        <f>19+1+20</f>
        <v>40</v>
      </c>
      <c r="O233" s="8">
        <v>0.0</v>
      </c>
      <c r="P233" s="1" t="s">
        <v>74</v>
      </c>
    </row>
    <row r="234" ht="15.75" customHeight="1">
      <c r="A234" s="1">
        <v>5.0</v>
      </c>
      <c r="B234" s="6">
        <v>42235.0</v>
      </c>
      <c r="C234" s="7">
        <f t="shared" si="1"/>
        <v>34</v>
      </c>
      <c r="D234" s="7">
        <v>2015.0</v>
      </c>
      <c r="E234" s="1" t="s">
        <v>45</v>
      </c>
      <c r="F234" s="8" t="s">
        <v>48</v>
      </c>
      <c r="G234" s="8" t="s">
        <v>31</v>
      </c>
      <c r="H234" s="8">
        <v>92.0</v>
      </c>
      <c r="I234" s="8">
        <v>8.0</v>
      </c>
      <c r="J234" s="8">
        <v>66.0</v>
      </c>
      <c r="K234" s="1">
        <v>4.0</v>
      </c>
      <c r="L234" s="8">
        <v>3.0</v>
      </c>
      <c r="M234" s="8">
        <f t="shared" si="17"/>
        <v>59</v>
      </c>
      <c r="N234" s="8">
        <f>4+13+12+15+10+5</f>
        <v>59</v>
      </c>
      <c r="O234" s="8">
        <v>0.0</v>
      </c>
      <c r="P234" s="1" t="s">
        <v>95</v>
      </c>
    </row>
    <row r="235" ht="15.75" customHeight="1">
      <c r="A235" s="1">
        <v>6.0</v>
      </c>
      <c r="B235" s="6">
        <v>42255.0</v>
      </c>
      <c r="C235" s="7">
        <f t="shared" si="1"/>
        <v>37</v>
      </c>
      <c r="D235" s="7">
        <v>2015.0</v>
      </c>
      <c r="E235" s="1" t="s">
        <v>27</v>
      </c>
      <c r="F235" s="8" t="s">
        <v>28</v>
      </c>
      <c r="G235" s="8" t="s">
        <v>29</v>
      </c>
      <c r="H235" s="8">
        <v>74.0</v>
      </c>
      <c r="I235" s="8">
        <v>32.0</v>
      </c>
      <c r="J235" s="8">
        <v>42.0</v>
      </c>
      <c r="K235" s="1" t="s">
        <v>30</v>
      </c>
      <c r="L235" s="8">
        <v>2.0</v>
      </c>
      <c r="M235" s="8">
        <f t="shared" si="17"/>
        <v>39</v>
      </c>
      <c r="N235" s="8">
        <v>39.0</v>
      </c>
      <c r="O235" s="8">
        <v>0.0</v>
      </c>
      <c r="P235" s="1" t="s">
        <v>30</v>
      </c>
    </row>
    <row r="236" ht="15.75" customHeight="1">
      <c r="A236" s="1">
        <v>6.0</v>
      </c>
      <c r="B236" s="6">
        <v>42255.0</v>
      </c>
      <c r="C236" s="7">
        <f t="shared" si="1"/>
        <v>37</v>
      </c>
      <c r="D236" s="7">
        <v>2015.0</v>
      </c>
      <c r="E236" s="1" t="s">
        <v>27</v>
      </c>
      <c r="F236" s="8" t="s">
        <v>28</v>
      </c>
      <c r="G236" s="8" t="s">
        <v>31</v>
      </c>
      <c r="H236" s="8">
        <v>39.0</v>
      </c>
      <c r="I236" s="8">
        <v>8.0</v>
      </c>
      <c r="J236" s="8">
        <v>31.0</v>
      </c>
      <c r="K236" s="1" t="s">
        <v>30</v>
      </c>
      <c r="L236" s="8">
        <v>4.0</v>
      </c>
      <c r="M236" s="8">
        <f t="shared" si="17"/>
        <v>27</v>
      </c>
      <c r="N236" s="8">
        <v>27.0</v>
      </c>
      <c r="O236" s="8">
        <v>0.0</v>
      </c>
      <c r="P236" s="1" t="s">
        <v>74</v>
      </c>
    </row>
    <row r="237" ht="15.75" customHeight="1">
      <c r="A237" s="1">
        <v>6.0</v>
      </c>
      <c r="B237" s="6">
        <v>42255.0</v>
      </c>
      <c r="C237" s="7">
        <f t="shared" si="1"/>
        <v>37</v>
      </c>
      <c r="D237" s="7">
        <v>2015.0</v>
      </c>
      <c r="E237" s="1" t="s">
        <v>27</v>
      </c>
      <c r="F237" s="8" t="s">
        <v>33</v>
      </c>
      <c r="G237" s="8" t="s">
        <v>29</v>
      </c>
      <c r="H237" s="8">
        <v>25.0</v>
      </c>
      <c r="I237" s="8">
        <v>17.0</v>
      </c>
      <c r="J237" s="8">
        <v>8.0</v>
      </c>
      <c r="K237" s="1" t="s">
        <v>30</v>
      </c>
      <c r="L237" s="8">
        <v>5.0</v>
      </c>
      <c r="M237" s="8">
        <f t="shared" si="17"/>
        <v>3</v>
      </c>
      <c r="N237" s="8">
        <v>3.0</v>
      </c>
      <c r="O237" s="8">
        <v>0.0</v>
      </c>
      <c r="P237" s="1" t="s">
        <v>30</v>
      </c>
    </row>
    <row r="238" ht="15.75" customHeight="1">
      <c r="A238" s="1">
        <v>6.0</v>
      </c>
      <c r="B238" s="6">
        <v>42255.0</v>
      </c>
      <c r="C238" s="7">
        <f t="shared" si="1"/>
        <v>37</v>
      </c>
      <c r="D238" s="7">
        <v>2015.0</v>
      </c>
      <c r="E238" s="1" t="s">
        <v>27</v>
      </c>
      <c r="F238" s="8" t="s">
        <v>33</v>
      </c>
      <c r="G238" s="8" t="s">
        <v>31</v>
      </c>
      <c r="H238" s="8">
        <v>116.0</v>
      </c>
      <c r="I238" s="8">
        <v>53.0</v>
      </c>
      <c r="J238" s="8">
        <v>63.0</v>
      </c>
      <c r="K238" s="1" t="s">
        <v>30</v>
      </c>
      <c r="L238" s="8">
        <v>6.0</v>
      </c>
      <c r="M238" s="8">
        <f t="shared" si="17"/>
        <v>58</v>
      </c>
      <c r="N238" s="8">
        <v>58.0</v>
      </c>
      <c r="O238" s="8">
        <v>0.0</v>
      </c>
      <c r="P238" s="1" t="s">
        <v>30</v>
      </c>
    </row>
    <row r="239" ht="15.75" customHeight="1">
      <c r="A239" s="1">
        <v>6.0</v>
      </c>
      <c r="B239" s="6">
        <v>42255.0</v>
      </c>
      <c r="C239" s="7">
        <f t="shared" si="1"/>
        <v>37</v>
      </c>
      <c r="D239" s="7">
        <v>2015.0</v>
      </c>
      <c r="E239" s="1" t="s">
        <v>27</v>
      </c>
      <c r="F239" s="8" t="s">
        <v>34</v>
      </c>
      <c r="G239" s="8" t="s">
        <v>29</v>
      </c>
      <c r="H239" s="8">
        <v>33.0</v>
      </c>
      <c r="I239" s="8">
        <v>12.0</v>
      </c>
      <c r="J239" s="8">
        <v>21.0</v>
      </c>
      <c r="K239" s="1" t="s">
        <v>30</v>
      </c>
      <c r="L239" s="8">
        <v>5.0</v>
      </c>
      <c r="M239" s="8">
        <f t="shared" si="17"/>
        <v>15</v>
      </c>
      <c r="N239" s="8">
        <v>15.0</v>
      </c>
      <c r="O239" s="8">
        <v>0.0</v>
      </c>
      <c r="P239" s="1" t="s">
        <v>30</v>
      </c>
    </row>
    <row r="240" ht="15.75" customHeight="1">
      <c r="A240" s="1">
        <v>6.0</v>
      </c>
      <c r="B240" s="6">
        <v>42255.0</v>
      </c>
      <c r="C240" s="7">
        <f t="shared" si="1"/>
        <v>37</v>
      </c>
      <c r="D240" s="7">
        <v>2015.0</v>
      </c>
      <c r="E240" s="1" t="s">
        <v>27</v>
      </c>
      <c r="F240" s="8" t="s">
        <v>34</v>
      </c>
      <c r="G240" s="8" t="s">
        <v>31</v>
      </c>
      <c r="H240" s="8">
        <v>58.0</v>
      </c>
      <c r="I240" s="8">
        <v>24.0</v>
      </c>
      <c r="J240" s="8">
        <v>34.0</v>
      </c>
      <c r="K240" s="1" t="s">
        <v>30</v>
      </c>
      <c r="L240" s="8">
        <v>3.0</v>
      </c>
      <c r="M240" s="8">
        <f t="shared" si="17"/>
        <v>30</v>
      </c>
      <c r="N240" s="8">
        <v>30.0</v>
      </c>
      <c r="O240" s="8">
        <v>0.0</v>
      </c>
      <c r="P240" s="1" t="s">
        <v>72</v>
      </c>
    </row>
    <row r="241" ht="15.75" customHeight="1">
      <c r="A241" s="1">
        <v>6.0</v>
      </c>
      <c r="B241" s="6">
        <v>42255.0</v>
      </c>
      <c r="C241" s="7">
        <f t="shared" si="1"/>
        <v>37</v>
      </c>
      <c r="D241" s="7">
        <v>2015.0</v>
      </c>
      <c r="E241" s="1" t="s">
        <v>62</v>
      </c>
      <c r="F241" s="8" t="s">
        <v>36</v>
      </c>
      <c r="G241" s="8" t="s">
        <v>29</v>
      </c>
      <c r="H241" s="8">
        <v>66.0</v>
      </c>
      <c r="I241" s="8">
        <v>24.0</v>
      </c>
      <c r="J241" s="8">
        <v>42.0</v>
      </c>
      <c r="K241" s="1" t="s">
        <v>30</v>
      </c>
      <c r="L241" s="8">
        <v>17.0</v>
      </c>
      <c r="M241" s="8">
        <f t="shared" si="17"/>
        <v>25</v>
      </c>
      <c r="N241" s="8">
        <v>25.0</v>
      </c>
      <c r="O241" s="8">
        <v>0.0</v>
      </c>
      <c r="P241" s="1" t="s">
        <v>30</v>
      </c>
    </row>
    <row r="242" ht="15.75" customHeight="1">
      <c r="A242" s="1">
        <v>6.0</v>
      </c>
      <c r="B242" s="6">
        <v>42255.0</v>
      </c>
      <c r="C242" s="7">
        <f t="shared" si="1"/>
        <v>37</v>
      </c>
      <c r="D242" s="7">
        <v>2015.0</v>
      </c>
      <c r="E242" s="1" t="s">
        <v>62</v>
      </c>
      <c r="F242" s="8" t="s">
        <v>36</v>
      </c>
      <c r="G242" s="8" t="s">
        <v>31</v>
      </c>
      <c r="H242" s="8">
        <v>126.0</v>
      </c>
      <c r="I242" s="8">
        <v>81.0</v>
      </c>
      <c r="J242" s="8">
        <v>45.0</v>
      </c>
      <c r="K242" s="1">
        <v>2.0</v>
      </c>
      <c r="L242" s="8">
        <v>6.0</v>
      </c>
      <c r="M242" s="8">
        <f t="shared" si="17"/>
        <v>37</v>
      </c>
      <c r="N242" s="8">
        <v>37.0</v>
      </c>
      <c r="O242" s="8">
        <v>0.0</v>
      </c>
      <c r="P242" s="1" t="s">
        <v>30</v>
      </c>
    </row>
    <row r="243" ht="15.75" customHeight="1">
      <c r="A243" s="1">
        <v>6.0</v>
      </c>
      <c r="B243" s="6">
        <v>42255.0</v>
      </c>
      <c r="C243" s="7">
        <f t="shared" si="1"/>
        <v>37</v>
      </c>
      <c r="D243" s="7">
        <v>2015.0</v>
      </c>
      <c r="E243" s="1" t="s">
        <v>62</v>
      </c>
      <c r="F243" s="8" t="s">
        <v>37</v>
      </c>
      <c r="G243" s="8" t="s">
        <v>29</v>
      </c>
      <c r="H243" s="8">
        <v>55.0</v>
      </c>
      <c r="I243" s="8">
        <v>36.0</v>
      </c>
      <c r="J243" s="8">
        <v>19.0</v>
      </c>
      <c r="K243" s="1" t="s">
        <v>30</v>
      </c>
      <c r="L243" s="8" t="s">
        <v>30</v>
      </c>
      <c r="M243" s="8">
        <f t="shared" si="17"/>
        <v>19</v>
      </c>
      <c r="N243" s="8">
        <v>19.0</v>
      </c>
      <c r="O243" s="8">
        <v>0.0</v>
      </c>
      <c r="P243" s="1" t="s">
        <v>30</v>
      </c>
    </row>
    <row r="244" ht="15.75" customHeight="1">
      <c r="A244" s="1">
        <v>6.0</v>
      </c>
      <c r="B244" s="6">
        <v>42255.0</v>
      </c>
      <c r="C244" s="7">
        <f t="shared" si="1"/>
        <v>37</v>
      </c>
      <c r="D244" s="7">
        <v>2015.0</v>
      </c>
      <c r="E244" s="1" t="s">
        <v>62</v>
      </c>
      <c r="F244" s="8" t="s">
        <v>37</v>
      </c>
      <c r="G244" s="8" t="s">
        <v>31</v>
      </c>
      <c r="H244" s="8">
        <v>139.0</v>
      </c>
      <c r="I244" s="8">
        <v>62.0</v>
      </c>
      <c r="J244" s="8">
        <v>77.0</v>
      </c>
      <c r="K244" s="1" t="s">
        <v>30</v>
      </c>
      <c r="L244" s="8">
        <v>6.0</v>
      </c>
      <c r="M244" s="8">
        <f t="shared" si="17"/>
        <v>69</v>
      </c>
      <c r="N244" s="8">
        <v>69.0</v>
      </c>
      <c r="O244" s="8">
        <v>0.0</v>
      </c>
      <c r="P244" s="1" t="s">
        <v>30</v>
      </c>
    </row>
    <row r="245" ht="15.75" customHeight="1">
      <c r="A245" s="1">
        <v>6.0</v>
      </c>
      <c r="B245" s="6">
        <v>42255.0</v>
      </c>
      <c r="C245" s="7">
        <f t="shared" si="1"/>
        <v>37</v>
      </c>
      <c r="D245" s="7">
        <v>2015.0</v>
      </c>
      <c r="E245" s="1" t="s">
        <v>62</v>
      </c>
      <c r="F245" s="8" t="s">
        <v>38</v>
      </c>
      <c r="G245" s="8" t="s">
        <v>29</v>
      </c>
      <c r="H245" s="8">
        <v>178.0</v>
      </c>
      <c r="I245" s="8">
        <v>103.0</v>
      </c>
      <c r="J245" s="8">
        <v>75.0</v>
      </c>
      <c r="K245" s="1" t="s">
        <v>30</v>
      </c>
      <c r="L245" s="8">
        <v>41.0</v>
      </c>
      <c r="M245" s="8">
        <f t="shared" si="17"/>
        <v>36</v>
      </c>
      <c r="N245" s="8">
        <v>33.0</v>
      </c>
      <c r="O245" s="8">
        <v>3.0</v>
      </c>
      <c r="P245" s="1" t="s">
        <v>72</v>
      </c>
    </row>
    <row r="246" ht="15.75" customHeight="1">
      <c r="A246" s="1">
        <v>6.0</v>
      </c>
      <c r="B246" s="6">
        <v>42255.0</v>
      </c>
      <c r="C246" s="7">
        <f t="shared" si="1"/>
        <v>37</v>
      </c>
      <c r="D246" s="7">
        <v>2015.0</v>
      </c>
      <c r="E246" s="1" t="s">
        <v>62</v>
      </c>
      <c r="F246" s="8" t="s">
        <v>38</v>
      </c>
      <c r="G246" s="8" t="s">
        <v>31</v>
      </c>
      <c r="H246" s="8">
        <v>200.0</v>
      </c>
      <c r="I246" s="8">
        <v>113.0</v>
      </c>
      <c r="J246" s="8">
        <v>87.0</v>
      </c>
      <c r="K246" s="1" t="s">
        <v>30</v>
      </c>
      <c r="L246" s="8">
        <v>6.0</v>
      </c>
      <c r="M246" s="8">
        <f t="shared" si="17"/>
        <v>78</v>
      </c>
      <c r="N246" s="8">
        <v>78.0</v>
      </c>
      <c r="O246" s="8">
        <v>0.0</v>
      </c>
      <c r="P246" s="1" t="s">
        <v>30</v>
      </c>
    </row>
    <row r="247" ht="15.75" customHeight="1">
      <c r="A247" s="1">
        <v>6.0</v>
      </c>
      <c r="B247" s="6">
        <v>42255.0</v>
      </c>
      <c r="C247" s="7">
        <f t="shared" si="1"/>
        <v>37</v>
      </c>
      <c r="D247" s="7">
        <v>2015.0</v>
      </c>
      <c r="E247" s="1" t="s">
        <v>43</v>
      </c>
      <c r="F247" s="8" t="s">
        <v>75</v>
      </c>
      <c r="G247" s="8" t="s">
        <v>29</v>
      </c>
      <c r="H247" s="8">
        <v>60.0</v>
      </c>
      <c r="I247" s="8">
        <v>13.0</v>
      </c>
      <c r="J247" s="8">
        <v>47.0</v>
      </c>
      <c r="K247" s="1" t="s">
        <v>30</v>
      </c>
      <c r="L247" s="8">
        <v>1.0</v>
      </c>
      <c r="M247" s="8">
        <f t="shared" si="17"/>
        <v>32</v>
      </c>
      <c r="N247" s="8">
        <v>32.0</v>
      </c>
      <c r="O247" s="8">
        <v>0.0</v>
      </c>
      <c r="P247" s="1" t="s">
        <v>73</v>
      </c>
    </row>
    <row r="248" ht="15.75" customHeight="1">
      <c r="A248" s="1">
        <v>6.0</v>
      </c>
      <c r="B248" s="6">
        <v>42255.0</v>
      </c>
      <c r="C248" s="7">
        <f t="shared" si="1"/>
        <v>37</v>
      </c>
      <c r="D248" s="7">
        <v>2015.0</v>
      </c>
      <c r="E248" s="1" t="s">
        <v>43</v>
      </c>
      <c r="F248" s="8" t="s">
        <v>75</v>
      </c>
      <c r="G248" s="8" t="s">
        <v>31</v>
      </c>
      <c r="H248" s="8">
        <v>9.0</v>
      </c>
      <c r="I248" s="8">
        <v>3.0</v>
      </c>
      <c r="J248" s="8">
        <v>6.0</v>
      </c>
      <c r="K248" s="1" t="s">
        <v>30</v>
      </c>
      <c r="L248" s="8">
        <v>1.0</v>
      </c>
      <c r="M248" s="8">
        <f t="shared" si="17"/>
        <v>3</v>
      </c>
      <c r="N248" s="8">
        <v>3.0</v>
      </c>
      <c r="O248" s="8">
        <v>0.0</v>
      </c>
      <c r="P248" s="1" t="s">
        <v>72</v>
      </c>
    </row>
    <row r="249" ht="15.75" customHeight="1">
      <c r="A249" s="1">
        <v>6.0</v>
      </c>
      <c r="B249" s="6">
        <v>42255.0</v>
      </c>
      <c r="C249" s="7">
        <f t="shared" si="1"/>
        <v>37</v>
      </c>
      <c r="D249" s="7">
        <v>2015.0</v>
      </c>
      <c r="E249" s="1" t="s">
        <v>43</v>
      </c>
      <c r="F249" s="8" t="s">
        <v>44</v>
      </c>
      <c r="G249" s="8" t="s">
        <v>29</v>
      </c>
      <c r="H249" s="8">
        <v>100.0</v>
      </c>
      <c r="I249" s="8">
        <v>68.0</v>
      </c>
      <c r="J249" s="8">
        <v>32.0</v>
      </c>
      <c r="K249" s="1" t="s">
        <v>30</v>
      </c>
      <c r="L249" s="8" t="s">
        <v>30</v>
      </c>
      <c r="M249" s="8">
        <f t="shared" si="17"/>
        <v>30</v>
      </c>
      <c r="N249" s="8">
        <v>30.0</v>
      </c>
      <c r="O249" s="8">
        <v>0.0</v>
      </c>
      <c r="P249" s="1" t="s">
        <v>74</v>
      </c>
    </row>
    <row r="250" ht="15.75" customHeight="1">
      <c r="A250" s="1">
        <v>6.0</v>
      </c>
      <c r="B250" s="6">
        <v>42255.0</v>
      </c>
      <c r="C250" s="7">
        <f t="shared" si="1"/>
        <v>37</v>
      </c>
      <c r="D250" s="7">
        <v>2015.0</v>
      </c>
      <c r="E250" s="1" t="s">
        <v>43</v>
      </c>
      <c r="F250" s="8" t="s">
        <v>44</v>
      </c>
      <c r="G250" s="8" t="s">
        <v>31</v>
      </c>
      <c r="H250" s="8">
        <v>46.0</v>
      </c>
      <c r="I250" s="8">
        <v>27.0</v>
      </c>
      <c r="J250" s="8">
        <v>19.0</v>
      </c>
      <c r="K250" s="1" t="s">
        <v>30</v>
      </c>
      <c r="L250" s="8">
        <v>1.0</v>
      </c>
      <c r="M250" s="8">
        <f t="shared" si="17"/>
        <v>18</v>
      </c>
      <c r="N250" s="8">
        <v>18.0</v>
      </c>
      <c r="O250" s="8">
        <v>0.0</v>
      </c>
      <c r="P250" s="1" t="s">
        <v>30</v>
      </c>
    </row>
    <row r="251" ht="15.75" customHeight="1">
      <c r="A251" s="1">
        <v>6.0</v>
      </c>
      <c r="B251" s="6">
        <v>42255.0</v>
      </c>
      <c r="C251" s="7">
        <f t="shared" si="1"/>
        <v>37</v>
      </c>
      <c r="D251" s="7">
        <v>2015.0</v>
      </c>
      <c r="E251" s="1" t="s">
        <v>39</v>
      </c>
      <c r="F251" s="8" t="s">
        <v>40</v>
      </c>
      <c r="G251" s="8" t="s">
        <v>29</v>
      </c>
      <c r="H251" s="8">
        <v>9.0</v>
      </c>
      <c r="I251" s="8">
        <v>8.0</v>
      </c>
      <c r="J251" s="8">
        <v>1.0</v>
      </c>
      <c r="K251" s="1" t="s">
        <v>30</v>
      </c>
      <c r="L251" s="8">
        <v>1.0</v>
      </c>
      <c r="M251" s="8">
        <v>0.0</v>
      </c>
      <c r="N251" s="8" t="s">
        <v>30</v>
      </c>
      <c r="O251" s="8">
        <v>0.0</v>
      </c>
      <c r="P251" s="1" t="s">
        <v>30</v>
      </c>
    </row>
    <row r="252" ht="15.75" customHeight="1">
      <c r="A252" s="1">
        <v>6.0</v>
      </c>
      <c r="B252" s="6">
        <v>42255.0</v>
      </c>
      <c r="C252" s="7">
        <f t="shared" si="1"/>
        <v>37</v>
      </c>
      <c r="D252" s="7">
        <v>2015.0</v>
      </c>
      <c r="E252" s="1" t="s">
        <v>39</v>
      </c>
      <c r="F252" s="8" t="s">
        <v>40</v>
      </c>
      <c r="G252" s="8" t="s">
        <v>31</v>
      </c>
      <c r="H252" s="8">
        <v>68.0</v>
      </c>
      <c r="I252" s="8">
        <v>17.0</v>
      </c>
      <c r="J252" s="8">
        <v>51.0</v>
      </c>
      <c r="K252" s="1">
        <v>1.0</v>
      </c>
      <c r="L252" s="8">
        <v>9.0</v>
      </c>
      <c r="M252" s="8">
        <f t="shared" ref="M252:M262" si="18">N252+O252</f>
        <v>42</v>
      </c>
      <c r="N252" s="8">
        <v>42.0</v>
      </c>
      <c r="O252" s="8">
        <v>0.0</v>
      </c>
      <c r="P252" s="1" t="s">
        <v>30</v>
      </c>
    </row>
    <row r="253" ht="15.75" customHeight="1">
      <c r="A253" s="1">
        <v>6.0</v>
      </c>
      <c r="B253" s="6">
        <v>42255.0</v>
      </c>
      <c r="C253" s="7">
        <f t="shared" si="1"/>
        <v>37</v>
      </c>
      <c r="D253" s="7">
        <v>2015.0</v>
      </c>
      <c r="E253" s="1" t="s">
        <v>39</v>
      </c>
      <c r="F253" s="8" t="s">
        <v>41</v>
      </c>
      <c r="G253" s="8" t="s">
        <v>29</v>
      </c>
      <c r="H253" s="8">
        <v>107.0</v>
      </c>
      <c r="I253" s="8">
        <v>23.0</v>
      </c>
      <c r="J253" s="8">
        <v>84.0</v>
      </c>
      <c r="K253" s="1" t="s">
        <v>30</v>
      </c>
      <c r="L253" s="8">
        <v>3.0</v>
      </c>
      <c r="M253" s="8">
        <f t="shared" si="18"/>
        <v>71</v>
      </c>
      <c r="N253" s="8">
        <v>71.0</v>
      </c>
      <c r="O253" s="8">
        <v>0.0</v>
      </c>
      <c r="P253" s="1" t="s">
        <v>72</v>
      </c>
    </row>
    <row r="254" ht="15.75" customHeight="1">
      <c r="A254" s="1">
        <v>6.0</v>
      </c>
      <c r="B254" s="6">
        <v>42255.0</v>
      </c>
      <c r="C254" s="7">
        <f t="shared" si="1"/>
        <v>37</v>
      </c>
      <c r="D254" s="7">
        <v>2015.0</v>
      </c>
      <c r="E254" s="1" t="s">
        <v>39</v>
      </c>
      <c r="F254" s="8" t="s">
        <v>41</v>
      </c>
      <c r="G254" s="8" t="s">
        <v>31</v>
      </c>
      <c r="H254" s="8">
        <v>90.0</v>
      </c>
      <c r="I254" s="8">
        <v>20.0</v>
      </c>
      <c r="J254" s="8">
        <v>70.0</v>
      </c>
      <c r="K254" s="1" t="s">
        <v>30</v>
      </c>
      <c r="L254" s="8">
        <v>14.0</v>
      </c>
      <c r="M254" s="8">
        <f t="shared" si="18"/>
        <v>56</v>
      </c>
      <c r="N254" s="8">
        <v>56.0</v>
      </c>
      <c r="O254" s="8">
        <v>0.0</v>
      </c>
      <c r="P254" s="1" t="s">
        <v>30</v>
      </c>
    </row>
    <row r="255" ht="15.75" customHeight="1">
      <c r="A255" s="1">
        <v>6.0</v>
      </c>
      <c r="B255" s="6">
        <v>42255.0</v>
      </c>
      <c r="C255" s="7">
        <f t="shared" si="1"/>
        <v>37</v>
      </c>
      <c r="D255" s="7">
        <v>2015.0</v>
      </c>
      <c r="E255" s="1" t="s">
        <v>39</v>
      </c>
      <c r="F255" s="8" t="s">
        <v>42</v>
      </c>
      <c r="G255" s="8" t="s">
        <v>29</v>
      </c>
      <c r="H255" s="8">
        <v>79.0</v>
      </c>
      <c r="I255" s="8">
        <v>33.0</v>
      </c>
      <c r="J255" s="8">
        <v>46.0</v>
      </c>
      <c r="K255" s="1" t="s">
        <v>30</v>
      </c>
      <c r="L255" s="8">
        <v>16.0</v>
      </c>
      <c r="M255" s="8">
        <f t="shared" si="18"/>
        <v>30</v>
      </c>
      <c r="N255" s="8">
        <v>30.0</v>
      </c>
      <c r="O255" s="8">
        <v>0.0</v>
      </c>
      <c r="P255" s="1" t="s">
        <v>72</v>
      </c>
    </row>
    <row r="256" ht="15.75" customHeight="1">
      <c r="A256" s="1">
        <v>6.0</v>
      </c>
      <c r="B256" s="6">
        <v>42255.0</v>
      </c>
      <c r="C256" s="7">
        <f t="shared" si="1"/>
        <v>37</v>
      </c>
      <c r="D256" s="7">
        <v>2015.0</v>
      </c>
      <c r="E256" s="1" t="s">
        <v>39</v>
      </c>
      <c r="F256" s="8" t="s">
        <v>42</v>
      </c>
      <c r="G256" s="8" t="s">
        <v>31</v>
      </c>
      <c r="H256" s="8">
        <v>67.0</v>
      </c>
      <c r="I256" s="8">
        <v>32.0</v>
      </c>
      <c r="J256" s="8">
        <v>35.0</v>
      </c>
      <c r="K256" s="1">
        <v>1.0</v>
      </c>
      <c r="L256" s="8">
        <v>4.0</v>
      </c>
      <c r="M256" s="8">
        <f t="shared" si="18"/>
        <v>29</v>
      </c>
      <c r="N256" s="8">
        <v>28.0</v>
      </c>
      <c r="O256" s="8">
        <v>1.0</v>
      </c>
      <c r="P256" s="1" t="s">
        <v>74</v>
      </c>
    </row>
    <row r="257" ht="15.75" customHeight="1">
      <c r="A257" s="1">
        <v>6.0</v>
      </c>
      <c r="B257" s="6">
        <v>42255.0</v>
      </c>
      <c r="C257" s="7">
        <f t="shared" si="1"/>
        <v>37</v>
      </c>
      <c r="D257" s="7">
        <v>2015.0</v>
      </c>
      <c r="E257" s="1" t="s">
        <v>45</v>
      </c>
      <c r="F257" s="8" t="s">
        <v>46</v>
      </c>
      <c r="G257" s="8" t="s">
        <v>29</v>
      </c>
      <c r="H257" s="8">
        <v>102.0</v>
      </c>
      <c r="I257" s="8">
        <v>47.0</v>
      </c>
      <c r="J257" s="8">
        <v>55.0</v>
      </c>
      <c r="K257" s="1" t="s">
        <v>30</v>
      </c>
      <c r="L257" s="8">
        <v>6.0</v>
      </c>
      <c r="M257" s="8">
        <f t="shared" si="18"/>
        <v>47</v>
      </c>
      <c r="N257" s="8">
        <v>47.0</v>
      </c>
      <c r="O257" s="8">
        <v>0.0</v>
      </c>
      <c r="P257" s="1" t="s">
        <v>73</v>
      </c>
    </row>
    <row r="258" ht="15.75" customHeight="1">
      <c r="A258" s="1">
        <v>6.0</v>
      </c>
      <c r="B258" s="6">
        <v>42255.0</v>
      </c>
      <c r="C258" s="7">
        <f t="shared" si="1"/>
        <v>37</v>
      </c>
      <c r="D258" s="7">
        <v>2015.0</v>
      </c>
      <c r="E258" s="1" t="s">
        <v>45</v>
      </c>
      <c r="F258" s="8" t="s">
        <v>46</v>
      </c>
      <c r="G258" s="8" t="s">
        <v>31</v>
      </c>
      <c r="H258" s="8">
        <v>19.0</v>
      </c>
      <c r="I258" s="8">
        <v>4.0</v>
      </c>
      <c r="J258" s="8">
        <v>15.0</v>
      </c>
      <c r="K258" s="1" t="s">
        <v>30</v>
      </c>
      <c r="L258" s="8">
        <v>6.0</v>
      </c>
      <c r="M258" s="8">
        <f t="shared" si="18"/>
        <v>9</v>
      </c>
      <c r="N258" s="8">
        <v>9.0</v>
      </c>
      <c r="O258" s="8">
        <v>0.0</v>
      </c>
      <c r="P258" s="1" t="s">
        <v>74</v>
      </c>
    </row>
    <row r="259" ht="15.75" customHeight="1">
      <c r="A259" s="1">
        <v>6.0</v>
      </c>
      <c r="B259" s="6">
        <v>42255.0</v>
      </c>
      <c r="C259" s="7">
        <f t="shared" si="1"/>
        <v>37</v>
      </c>
      <c r="D259" s="7">
        <v>2015.0</v>
      </c>
      <c r="E259" s="1" t="s">
        <v>45</v>
      </c>
      <c r="F259" s="8" t="s">
        <v>48</v>
      </c>
      <c r="G259" s="8" t="s">
        <v>29</v>
      </c>
      <c r="H259" s="8">
        <v>135.0</v>
      </c>
      <c r="I259" s="8">
        <v>59.0</v>
      </c>
      <c r="J259" s="8">
        <v>75.0</v>
      </c>
      <c r="K259" s="1" t="s">
        <v>30</v>
      </c>
      <c r="L259" s="8">
        <v>13.0</v>
      </c>
      <c r="M259" s="8">
        <f t="shared" si="18"/>
        <v>55</v>
      </c>
      <c r="N259" s="8">
        <v>55.0</v>
      </c>
      <c r="O259" s="8">
        <v>0.0</v>
      </c>
      <c r="P259" s="1" t="s">
        <v>74</v>
      </c>
    </row>
    <row r="260" ht="15.75" customHeight="1">
      <c r="A260" s="1">
        <v>6.0</v>
      </c>
      <c r="B260" s="6">
        <v>42255.0</v>
      </c>
      <c r="C260" s="7">
        <f t="shared" si="1"/>
        <v>37</v>
      </c>
      <c r="D260" s="7">
        <v>2015.0</v>
      </c>
      <c r="E260" s="1" t="s">
        <v>45</v>
      </c>
      <c r="F260" s="8" t="s">
        <v>48</v>
      </c>
      <c r="G260" s="8" t="s">
        <v>31</v>
      </c>
      <c r="H260" s="8">
        <v>59.0</v>
      </c>
      <c r="I260" s="8">
        <v>10.0</v>
      </c>
      <c r="J260" s="8">
        <v>49.0</v>
      </c>
      <c r="K260" s="1" t="s">
        <v>30</v>
      </c>
      <c r="L260" s="8" t="s">
        <v>30</v>
      </c>
      <c r="M260" s="8">
        <f t="shared" si="18"/>
        <v>46</v>
      </c>
      <c r="N260" s="8">
        <v>46.0</v>
      </c>
      <c r="O260" s="8">
        <v>0.0</v>
      </c>
      <c r="P260" s="1" t="s">
        <v>83</v>
      </c>
    </row>
    <row r="261" ht="15.75" customHeight="1">
      <c r="A261" s="1">
        <v>6.0</v>
      </c>
      <c r="B261" s="6">
        <v>42256.0</v>
      </c>
      <c r="C261" s="7">
        <f t="shared" si="1"/>
        <v>37</v>
      </c>
      <c r="D261" s="7">
        <v>2015.0</v>
      </c>
      <c r="E261" s="1" t="s">
        <v>27</v>
      </c>
      <c r="F261" s="8" t="s">
        <v>28</v>
      </c>
      <c r="G261" s="8" t="s">
        <v>29</v>
      </c>
      <c r="H261" s="8">
        <v>30.0</v>
      </c>
      <c r="I261" s="8">
        <v>14.0</v>
      </c>
      <c r="J261" s="8">
        <v>16.0</v>
      </c>
      <c r="K261" s="1" t="s">
        <v>30</v>
      </c>
      <c r="L261" s="8" t="s">
        <v>30</v>
      </c>
      <c r="M261" s="8">
        <f t="shared" si="18"/>
        <v>15</v>
      </c>
      <c r="N261" s="8">
        <v>15.0</v>
      </c>
      <c r="O261" s="8">
        <v>0.0</v>
      </c>
      <c r="P261" s="1" t="s">
        <v>74</v>
      </c>
    </row>
    <row r="262" ht="15.75" customHeight="1">
      <c r="A262" s="1">
        <v>6.0</v>
      </c>
      <c r="B262" s="6">
        <v>42256.0</v>
      </c>
      <c r="C262" s="7">
        <f t="shared" si="1"/>
        <v>37</v>
      </c>
      <c r="D262" s="7">
        <v>2015.0</v>
      </c>
      <c r="E262" s="1" t="s">
        <v>27</v>
      </c>
      <c r="F262" s="8" t="s">
        <v>28</v>
      </c>
      <c r="G262" s="8" t="s">
        <v>31</v>
      </c>
      <c r="H262" s="8">
        <v>27.0</v>
      </c>
      <c r="I262" s="8">
        <v>3.0</v>
      </c>
      <c r="J262" s="8">
        <v>24.0</v>
      </c>
      <c r="K262" s="1" t="s">
        <v>30</v>
      </c>
      <c r="L262" s="8">
        <v>5.0</v>
      </c>
      <c r="M262" s="8">
        <f t="shared" si="18"/>
        <v>18</v>
      </c>
      <c r="N262" s="8">
        <v>18.0</v>
      </c>
      <c r="O262" s="8">
        <v>0.0</v>
      </c>
      <c r="P262" s="1" t="s">
        <v>74</v>
      </c>
    </row>
    <row r="263" ht="15.75" customHeight="1">
      <c r="A263" s="1">
        <v>6.0</v>
      </c>
      <c r="B263" s="6">
        <v>42256.0</v>
      </c>
      <c r="C263" s="7">
        <f t="shared" si="1"/>
        <v>37</v>
      </c>
      <c r="D263" s="7">
        <v>2015.0</v>
      </c>
      <c r="E263" s="1" t="s">
        <v>27</v>
      </c>
      <c r="F263" s="8" t="s">
        <v>33</v>
      </c>
      <c r="G263" s="8" t="s">
        <v>29</v>
      </c>
      <c r="H263" s="8">
        <v>16.0</v>
      </c>
      <c r="I263" s="8">
        <v>8.0</v>
      </c>
      <c r="J263" s="8">
        <v>8.0</v>
      </c>
      <c r="K263" s="1" t="s">
        <v>30</v>
      </c>
      <c r="L263" s="8">
        <v>7.0</v>
      </c>
      <c r="M263" s="8">
        <v>0.0</v>
      </c>
      <c r="N263" s="8" t="s">
        <v>30</v>
      </c>
      <c r="O263" s="8">
        <v>0.0</v>
      </c>
      <c r="P263" s="1" t="s">
        <v>30</v>
      </c>
    </row>
    <row r="264" ht="15.75" customHeight="1">
      <c r="A264" s="1">
        <v>6.0</v>
      </c>
      <c r="B264" s="6">
        <v>42256.0</v>
      </c>
      <c r="C264" s="7">
        <f t="shared" si="1"/>
        <v>37</v>
      </c>
      <c r="D264" s="7">
        <v>2015.0</v>
      </c>
      <c r="E264" s="1" t="s">
        <v>27</v>
      </c>
      <c r="F264" s="8" t="s">
        <v>33</v>
      </c>
      <c r="G264" s="8" t="s">
        <v>31</v>
      </c>
      <c r="H264" s="8">
        <v>152.0</v>
      </c>
      <c r="I264" s="8">
        <v>92.0</v>
      </c>
      <c r="J264" s="8">
        <v>60.0</v>
      </c>
      <c r="K264" s="1" t="s">
        <v>30</v>
      </c>
      <c r="L264" s="8">
        <v>3.0</v>
      </c>
      <c r="M264" s="8">
        <f t="shared" ref="M264:M276" si="19">N264+O264</f>
        <v>56</v>
      </c>
      <c r="N264" s="8">
        <v>56.0</v>
      </c>
      <c r="O264" s="8">
        <v>0.0</v>
      </c>
      <c r="P264" s="1" t="s">
        <v>30</v>
      </c>
    </row>
    <row r="265" ht="15.75" customHeight="1">
      <c r="A265" s="1">
        <v>6.0</v>
      </c>
      <c r="B265" s="6">
        <v>42256.0</v>
      </c>
      <c r="C265" s="7">
        <f t="shared" si="1"/>
        <v>37</v>
      </c>
      <c r="D265" s="7">
        <v>2015.0</v>
      </c>
      <c r="E265" s="1" t="s">
        <v>27</v>
      </c>
      <c r="F265" s="8" t="s">
        <v>34</v>
      </c>
      <c r="G265" s="8" t="s">
        <v>29</v>
      </c>
      <c r="H265" s="8">
        <v>17.0</v>
      </c>
      <c r="I265" s="8">
        <v>5.0</v>
      </c>
      <c r="J265" s="8">
        <v>12.0</v>
      </c>
      <c r="K265" s="1" t="s">
        <v>30</v>
      </c>
      <c r="L265" s="8">
        <v>2.0</v>
      </c>
      <c r="M265" s="8">
        <f t="shared" si="19"/>
        <v>9</v>
      </c>
      <c r="N265" s="8">
        <v>9.0</v>
      </c>
      <c r="O265" s="8">
        <v>0.0</v>
      </c>
      <c r="P265" s="1" t="s">
        <v>30</v>
      </c>
    </row>
    <row r="266" ht="15.75" customHeight="1">
      <c r="A266" s="1">
        <v>6.0</v>
      </c>
      <c r="B266" s="6">
        <v>42256.0</v>
      </c>
      <c r="C266" s="7">
        <f t="shared" si="1"/>
        <v>37</v>
      </c>
      <c r="D266" s="7">
        <v>2015.0</v>
      </c>
      <c r="E266" s="1" t="s">
        <v>27</v>
      </c>
      <c r="F266" s="8" t="s">
        <v>34</v>
      </c>
      <c r="G266" s="8" t="s">
        <v>31</v>
      </c>
      <c r="H266" s="8">
        <v>50.0</v>
      </c>
      <c r="I266" s="8">
        <v>12.0</v>
      </c>
      <c r="J266" s="8">
        <v>38.0</v>
      </c>
      <c r="K266" s="1" t="s">
        <v>30</v>
      </c>
      <c r="L266" s="8">
        <v>5.0</v>
      </c>
      <c r="M266" s="8">
        <f t="shared" si="19"/>
        <v>33</v>
      </c>
      <c r="N266" s="8">
        <v>33.0</v>
      </c>
      <c r="O266" s="8">
        <v>0.0</v>
      </c>
      <c r="P266" s="1" t="s">
        <v>30</v>
      </c>
    </row>
    <row r="267" ht="15.75" customHeight="1">
      <c r="A267" s="1">
        <v>6.0</v>
      </c>
      <c r="B267" s="6">
        <v>42256.0</v>
      </c>
      <c r="C267" s="7">
        <f t="shared" si="1"/>
        <v>37</v>
      </c>
      <c r="D267" s="7">
        <v>2015.0</v>
      </c>
      <c r="E267" s="1" t="s">
        <v>62</v>
      </c>
      <c r="F267" s="8" t="s">
        <v>36</v>
      </c>
      <c r="G267" s="8" t="s">
        <v>29</v>
      </c>
      <c r="H267" s="8">
        <v>74.0</v>
      </c>
      <c r="I267" s="8">
        <v>42.0</v>
      </c>
      <c r="J267" s="8">
        <v>32.0</v>
      </c>
      <c r="K267" s="1" t="s">
        <v>30</v>
      </c>
      <c r="L267" s="8">
        <v>5.0</v>
      </c>
      <c r="M267" s="8">
        <f t="shared" si="19"/>
        <v>22</v>
      </c>
      <c r="N267" s="8">
        <v>20.0</v>
      </c>
      <c r="O267" s="8">
        <v>2.0</v>
      </c>
      <c r="P267" s="1" t="s">
        <v>72</v>
      </c>
    </row>
    <row r="268" ht="15.75" customHeight="1">
      <c r="A268" s="1">
        <v>6.0</v>
      </c>
      <c r="B268" s="6">
        <v>42256.0</v>
      </c>
      <c r="C268" s="7">
        <f t="shared" si="1"/>
        <v>37</v>
      </c>
      <c r="D268" s="7">
        <v>2015.0</v>
      </c>
      <c r="E268" s="1" t="s">
        <v>62</v>
      </c>
      <c r="F268" s="8" t="s">
        <v>36</v>
      </c>
      <c r="G268" s="8" t="s">
        <v>31</v>
      </c>
      <c r="H268" s="8">
        <v>89.0</v>
      </c>
      <c r="I268" s="8">
        <v>47.0</v>
      </c>
      <c r="J268" s="8">
        <v>42.0</v>
      </c>
      <c r="K268" s="1" t="s">
        <v>30</v>
      </c>
      <c r="L268" s="8">
        <v>12.0</v>
      </c>
      <c r="M268" s="8">
        <f t="shared" si="19"/>
        <v>26</v>
      </c>
      <c r="N268" s="8">
        <v>26.0</v>
      </c>
      <c r="O268" s="8">
        <v>0.0</v>
      </c>
      <c r="P268" s="1" t="s">
        <v>73</v>
      </c>
    </row>
    <row r="269" ht="15.75" customHeight="1">
      <c r="A269" s="1">
        <v>6.0</v>
      </c>
      <c r="B269" s="6">
        <v>42256.0</v>
      </c>
      <c r="C269" s="7">
        <f t="shared" si="1"/>
        <v>37</v>
      </c>
      <c r="D269" s="7">
        <v>2015.0</v>
      </c>
      <c r="E269" s="1" t="s">
        <v>62</v>
      </c>
      <c r="F269" s="8" t="s">
        <v>37</v>
      </c>
      <c r="G269" s="8" t="s">
        <v>29</v>
      </c>
      <c r="H269" s="8">
        <v>75.0</v>
      </c>
      <c r="I269" s="8">
        <v>46.0</v>
      </c>
      <c r="J269" s="8">
        <v>29.0</v>
      </c>
      <c r="K269" s="1" t="s">
        <v>30</v>
      </c>
      <c r="L269" s="8">
        <v>1.0</v>
      </c>
      <c r="M269" s="8">
        <f t="shared" si="19"/>
        <v>27</v>
      </c>
      <c r="N269" s="8">
        <v>27.0</v>
      </c>
      <c r="O269" s="8">
        <v>0.0</v>
      </c>
      <c r="P269" s="1" t="s">
        <v>96</v>
      </c>
    </row>
    <row r="270" ht="15.75" customHeight="1">
      <c r="A270" s="1">
        <v>6.0</v>
      </c>
      <c r="B270" s="6">
        <v>42256.0</v>
      </c>
      <c r="C270" s="7">
        <f t="shared" si="1"/>
        <v>37</v>
      </c>
      <c r="D270" s="7">
        <v>2015.0</v>
      </c>
      <c r="E270" s="1" t="s">
        <v>62</v>
      </c>
      <c r="F270" s="8" t="s">
        <v>37</v>
      </c>
      <c r="G270" s="8" t="s">
        <v>31</v>
      </c>
      <c r="H270" s="8">
        <v>96.0</v>
      </c>
      <c r="I270" s="8">
        <v>37.0</v>
      </c>
      <c r="J270" s="8">
        <v>59.0</v>
      </c>
      <c r="K270" s="1" t="s">
        <v>30</v>
      </c>
      <c r="L270" s="8">
        <v>22.0</v>
      </c>
      <c r="M270" s="8">
        <f t="shared" si="19"/>
        <v>33</v>
      </c>
      <c r="N270" s="8">
        <v>28.0</v>
      </c>
      <c r="O270" s="8">
        <v>5.0</v>
      </c>
      <c r="P270" s="1" t="s">
        <v>74</v>
      </c>
    </row>
    <row r="271" ht="15.75" customHeight="1">
      <c r="A271" s="1">
        <v>6.0</v>
      </c>
      <c r="B271" s="6">
        <v>42256.0</v>
      </c>
      <c r="C271" s="7">
        <f t="shared" si="1"/>
        <v>37</v>
      </c>
      <c r="D271" s="7">
        <v>2015.0</v>
      </c>
      <c r="E271" s="1" t="s">
        <v>62</v>
      </c>
      <c r="F271" s="8" t="s">
        <v>38</v>
      </c>
      <c r="G271" s="8" t="s">
        <v>29</v>
      </c>
      <c r="H271" s="8">
        <v>109.0</v>
      </c>
      <c r="I271" s="8">
        <v>42.0</v>
      </c>
      <c r="J271" s="8">
        <v>77.0</v>
      </c>
      <c r="K271" s="1" t="s">
        <v>30</v>
      </c>
      <c r="L271" s="8">
        <v>24.0</v>
      </c>
      <c r="M271" s="8">
        <f t="shared" si="19"/>
        <v>48</v>
      </c>
      <c r="N271" s="8">
        <v>47.0</v>
      </c>
      <c r="O271" s="8">
        <v>1.0</v>
      </c>
      <c r="P271" s="1" t="s">
        <v>74</v>
      </c>
    </row>
    <row r="272" ht="15.75" customHeight="1">
      <c r="A272" s="1">
        <v>6.0</v>
      </c>
      <c r="B272" s="6">
        <v>42256.0</v>
      </c>
      <c r="C272" s="7">
        <f t="shared" si="1"/>
        <v>37</v>
      </c>
      <c r="D272" s="7">
        <v>2015.0</v>
      </c>
      <c r="E272" s="1" t="s">
        <v>62</v>
      </c>
      <c r="F272" s="8" t="s">
        <v>38</v>
      </c>
      <c r="G272" s="8" t="s">
        <v>31</v>
      </c>
      <c r="H272" s="8">
        <v>101.0</v>
      </c>
      <c r="I272" s="8">
        <v>29.0</v>
      </c>
      <c r="J272" s="8">
        <v>72.0</v>
      </c>
      <c r="K272" s="1" t="s">
        <v>30</v>
      </c>
      <c r="L272" s="8">
        <v>6.0</v>
      </c>
      <c r="M272" s="8">
        <f t="shared" si="19"/>
        <v>55</v>
      </c>
      <c r="N272" s="8">
        <v>53.0</v>
      </c>
      <c r="O272" s="8">
        <v>2.0</v>
      </c>
      <c r="P272" s="1" t="s">
        <v>72</v>
      </c>
    </row>
    <row r="273" ht="15.75" customHeight="1">
      <c r="A273" s="1">
        <v>6.0</v>
      </c>
      <c r="B273" s="6">
        <v>42256.0</v>
      </c>
      <c r="C273" s="7">
        <f t="shared" si="1"/>
        <v>37</v>
      </c>
      <c r="D273" s="7">
        <v>2015.0</v>
      </c>
      <c r="E273" s="1" t="s">
        <v>43</v>
      </c>
      <c r="F273" s="8" t="s">
        <v>75</v>
      </c>
      <c r="G273" s="8" t="s">
        <v>29</v>
      </c>
      <c r="H273" s="8">
        <v>41.0</v>
      </c>
      <c r="I273" s="8">
        <v>13.0</v>
      </c>
      <c r="J273" s="8">
        <v>28.0</v>
      </c>
      <c r="K273" s="1" t="s">
        <v>30</v>
      </c>
      <c r="L273" s="8">
        <v>5.0</v>
      </c>
      <c r="M273" s="8">
        <f t="shared" si="19"/>
        <v>24</v>
      </c>
      <c r="N273" s="8">
        <v>24.0</v>
      </c>
      <c r="O273" s="8">
        <v>0.0</v>
      </c>
      <c r="P273" s="1" t="s">
        <v>30</v>
      </c>
    </row>
    <row r="274" ht="15.75" customHeight="1">
      <c r="A274" s="1">
        <v>6.0</v>
      </c>
      <c r="B274" s="6">
        <v>42256.0</v>
      </c>
      <c r="C274" s="7">
        <f t="shared" si="1"/>
        <v>37</v>
      </c>
      <c r="D274" s="7">
        <v>2015.0</v>
      </c>
      <c r="E274" s="1" t="s">
        <v>43</v>
      </c>
      <c r="F274" s="8" t="s">
        <v>75</v>
      </c>
      <c r="G274" s="8" t="s">
        <v>31</v>
      </c>
      <c r="H274" s="8">
        <v>0.0</v>
      </c>
      <c r="I274" s="8">
        <v>0.0</v>
      </c>
      <c r="J274" s="8">
        <v>0.0</v>
      </c>
      <c r="K274" s="1" t="s">
        <v>30</v>
      </c>
      <c r="L274" s="8">
        <v>0.0</v>
      </c>
      <c r="M274" s="8">
        <f t="shared" si="19"/>
        <v>0</v>
      </c>
      <c r="N274" s="8">
        <v>0.0</v>
      </c>
      <c r="O274" s="8">
        <v>0.0</v>
      </c>
      <c r="P274" s="1" t="s">
        <v>30</v>
      </c>
    </row>
    <row r="275" ht="15.75" customHeight="1">
      <c r="A275" s="1">
        <v>6.0</v>
      </c>
      <c r="B275" s="6">
        <v>42256.0</v>
      </c>
      <c r="C275" s="7">
        <f t="shared" si="1"/>
        <v>37</v>
      </c>
      <c r="D275" s="7">
        <v>2015.0</v>
      </c>
      <c r="E275" s="1" t="s">
        <v>43</v>
      </c>
      <c r="F275" s="8" t="s">
        <v>44</v>
      </c>
      <c r="G275" s="8" t="s">
        <v>29</v>
      </c>
      <c r="H275" s="8">
        <v>88.0</v>
      </c>
      <c r="I275" s="8">
        <v>49.0</v>
      </c>
      <c r="J275" s="8">
        <v>39.0</v>
      </c>
      <c r="K275" s="1" t="s">
        <v>30</v>
      </c>
      <c r="L275" s="8">
        <v>3.0</v>
      </c>
      <c r="M275" s="8">
        <f t="shared" si="19"/>
        <v>34</v>
      </c>
      <c r="N275" s="8">
        <v>33.0</v>
      </c>
      <c r="O275" s="8">
        <v>1.0</v>
      </c>
      <c r="P275" s="1" t="s">
        <v>73</v>
      </c>
    </row>
    <row r="276" ht="15.75" customHeight="1">
      <c r="A276" s="1">
        <v>6.0</v>
      </c>
      <c r="B276" s="6">
        <v>42256.0</v>
      </c>
      <c r="C276" s="7">
        <f t="shared" si="1"/>
        <v>37</v>
      </c>
      <c r="D276" s="7">
        <v>2015.0</v>
      </c>
      <c r="E276" s="1" t="s">
        <v>43</v>
      </c>
      <c r="F276" s="8" t="s">
        <v>44</v>
      </c>
      <c r="G276" s="8" t="s">
        <v>31</v>
      </c>
      <c r="H276" s="8">
        <v>122.0</v>
      </c>
      <c r="I276" s="8">
        <v>85.0</v>
      </c>
      <c r="J276" s="8">
        <v>37.0</v>
      </c>
      <c r="K276" s="1" t="s">
        <v>30</v>
      </c>
      <c r="L276" s="8" t="s">
        <v>30</v>
      </c>
      <c r="M276" s="8">
        <f t="shared" si="19"/>
        <v>37</v>
      </c>
      <c r="N276" s="8">
        <v>37.0</v>
      </c>
      <c r="O276" s="8">
        <v>0.0</v>
      </c>
      <c r="P276" s="1" t="s">
        <v>30</v>
      </c>
    </row>
    <row r="277" ht="15.75" customHeight="1">
      <c r="A277" s="1">
        <v>6.0</v>
      </c>
      <c r="B277" s="6">
        <v>42256.0</v>
      </c>
      <c r="C277" s="7">
        <f t="shared" si="1"/>
        <v>37</v>
      </c>
      <c r="D277" s="7">
        <v>2015.0</v>
      </c>
      <c r="E277" s="1" t="s">
        <v>39</v>
      </c>
      <c r="F277" s="8" t="s">
        <v>40</v>
      </c>
      <c r="G277" s="8" t="s">
        <v>29</v>
      </c>
      <c r="H277" s="8">
        <v>9.0</v>
      </c>
      <c r="I277" s="8">
        <v>6.0</v>
      </c>
      <c r="J277" s="8">
        <v>3.0</v>
      </c>
      <c r="K277" s="1" t="s">
        <v>30</v>
      </c>
      <c r="L277" s="8">
        <v>2.0</v>
      </c>
      <c r="M277" s="8">
        <v>0.0</v>
      </c>
      <c r="N277" s="8" t="s">
        <v>30</v>
      </c>
      <c r="O277" s="8">
        <v>0.0</v>
      </c>
      <c r="P277" s="1" t="s">
        <v>30</v>
      </c>
    </row>
    <row r="278" ht="15.75" customHeight="1">
      <c r="A278" s="1">
        <v>6.0</v>
      </c>
      <c r="B278" s="6">
        <v>42256.0</v>
      </c>
      <c r="C278" s="7">
        <f t="shared" si="1"/>
        <v>37</v>
      </c>
      <c r="D278" s="7">
        <v>2015.0</v>
      </c>
      <c r="E278" s="1" t="s">
        <v>39</v>
      </c>
      <c r="F278" s="8" t="s">
        <v>40</v>
      </c>
      <c r="G278" s="8" t="s">
        <v>31</v>
      </c>
      <c r="H278" s="8">
        <v>30.0</v>
      </c>
      <c r="I278" s="8">
        <v>16.0</v>
      </c>
      <c r="J278" s="8">
        <v>14.0</v>
      </c>
      <c r="K278" s="1" t="s">
        <v>30</v>
      </c>
      <c r="L278" s="8">
        <v>2.0</v>
      </c>
      <c r="M278" s="8">
        <f t="shared" ref="M278:M291" si="20">N278+O278</f>
        <v>12</v>
      </c>
      <c r="N278" s="8">
        <v>12.0</v>
      </c>
      <c r="O278" s="8">
        <v>0.0</v>
      </c>
      <c r="P278" s="1" t="s">
        <v>30</v>
      </c>
    </row>
    <row r="279" ht="15.75" customHeight="1">
      <c r="A279" s="1">
        <v>6.0</v>
      </c>
      <c r="B279" s="6">
        <v>42256.0</v>
      </c>
      <c r="C279" s="7">
        <f t="shared" si="1"/>
        <v>37</v>
      </c>
      <c r="D279" s="7">
        <v>2015.0</v>
      </c>
      <c r="E279" s="1" t="s">
        <v>39</v>
      </c>
      <c r="F279" s="8" t="s">
        <v>41</v>
      </c>
      <c r="G279" s="8" t="s">
        <v>29</v>
      </c>
      <c r="H279" s="8">
        <v>77.0</v>
      </c>
      <c r="I279" s="8">
        <v>28.0</v>
      </c>
      <c r="J279" s="8">
        <v>49.0</v>
      </c>
      <c r="K279" s="1" t="s">
        <v>30</v>
      </c>
      <c r="L279" s="8">
        <v>2.0</v>
      </c>
      <c r="M279" s="8">
        <f t="shared" si="20"/>
        <v>46</v>
      </c>
      <c r="N279" s="8">
        <v>46.0</v>
      </c>
      <c r="O279" s="8">
        <v>0.0</v>
      </c>
      <c r="P279" s="1" t="s">
        <v>30</v>
      </c>
    </row>
    <row r="280" ht="15.75" customHeight="1">
      <c r="A280" s="1">
        <v>6.0</v>
      </c>
      <c r="B280" s="6">
        <v>42256.0</v>
      </c>
      <c r="C280" s="7">
        <f t="shared" si="1"/>
        <v>37</v>
      </c>
      <c r="D280" s="7">
        <v>2015.0</v>
      </c>
      <c r="E280" s="1" t="s">
        <v>39</v>
      </c>
      <c r="F280" s="8" t="s">
        <v>41</v>
      </c>
      <c r="G280" s="8" t="s">
        <v>31</v>
      </c>
      <c r="H280" s="8">
        <v>71.0</v>
      </c>
      <c r="I280" s="8">
        <v>18.0</v>
      </c>
      <c r="J280" s="8">
        <v>53.0</v>
      </c>
      <c r="K280" s="1" t="s">
        <v>30</v>
      </c>
      <c r="L280" s="8">
        <v>13.0</v>
      </c>
      <c r="M280" s="8">
        <f t="shared" si="20"/>
        <v>32</v>
      </c>
      <c r="N280" s="8">
        <v>32.0</v>
      </c>
      <c r="O280" s="8">
        <v>0.0</v>
      </c>
      <c r="P280" s="1" t="s">
        <v>74</v>
      </c>
    </row>
    <row r="281" ht="15.75" customHeight="1">
      <c r="A281" s="1">
        <v>6.0</v>
      </c>
      <c r="B281" s="6">
        <v>42256.0</v>
      </c>
      <c r="C281" s="7">
        <f t="shared" si="1"/>
        <v>37</v>
      </c>
      <c r="D281" s="7">
        <v>2015.0</v>
      </c>
      <c r="E281" s="1" t="s">
        <v>39</v>
      </c>
      <c r="F281" s="8" t="s">
        <v>42</v>
      </c>
      <c r="G281" s="8" t="s">
        <v>29</v>
      </c>
      <c r="H281" s="8">
        <v>80.0</v>
      </c>
      <c r="I281" s="8">
        <v>39.0</v>
      </c>
      <c r="J281" s="8">
        <v>41.0</v>
      </c>
      <c r="K281" s="1" t="s">
        <v>30</v>
      </c>
      <c r="L281" s="8">
        <v>13.0</v>
      </c>
      <c r="M281" s="8">
        <f t="shared" si="20"/>
        <v>27</v>
      </c>
      <c r="N281" s="8">
        <v>25.0</v>
      </c>
      <c r="O281" s="8">
        <v>2.0</v>
      </c>
      <c r="P281" s="1" t="s">
        <v>74</v>
      </c>
    </row>
    <row r="282" ht="15.75" customHeight="1">
      <c r="A282" s="1">
        <v>6.0</v>
      </c>
      <c r="B282" s="6">
        <v>42256.0</v>
      </c>
      <c r="C282" s="7">
        <f t="shared" si="1"/>
        <v>37</v>
      </c>
      <c r="D282" s="7">
        <v>2015.0</v>
      </c>
      <c r="E282" s="1" t="s">
        <v>39</v>
      </c>
      <c r="F282" s="8" t="s">
        <v>42</v>
      </c>
      <c r="G282" s="8" t="s">
        <v>31</v>
      </c>
      <c r="H282" s="8">
        <v>56.0</v>
      </c>
      <c r="I282" s="8">
        <v>20.0</v>
      </c>
      <c r="J282" s="8">
        <v>36.0</v>
      </c>
      <c r="K282" s="1" t="s">
        <v>30</v>
      </c>
      <c r="L282" s="8">
        <v>1.0</v>
      </c>
      <c r="M282" s="8">
        <f t="shared" si="20"/>
        <v>34</v>
      </c>
      <c r="N282" s="8">
        <v>32.0</v>
      </c>
      <c r="O282" s="8">
        <v>2.0</v>
      </c>
      <c r="P282" s="1" t="s">
        <v>74</v>
      </c>
    </row>
    <row r="283" ht="15.75" customHeight="1">
      <c r="A283" s="1">
        <v>6.0</v>
      </c>
      <c r="B283" s="6">
        <v>42256.0</v>
      </c>
      <c r="C283" s="7">
        <f t="shared" si="1"/>
        <v>37</v>
      </c>
      <c r="D283" s="7">
        <v>2015.0</v>
      </c>
      <c r="E283" s="1" t="s">
        <v>45</v>
      </c>
      <c r="F283" s="8" t="s">
        <v>46</v>
      </c>
      <c r="G283" s="8" t="s">
        <v>29</v>
      </c>
      <c r="H283" s="8">
        <v>78.0</v>
      </c>
      <c r="I283" s="8">
        <v>44.0</v>
      </c>
      <c r="J283" s="8">
        <v>34.0</v>
      </c>
      <c r="K283" s="1" t="s">
        <v>30</v>
      </c>
      <c r="L283" s="8">
        <v>3.0</v>
      </c>
      <c r="M283" s="8">
        <f t="shared" si="20"/>
        <v>30</v>
      </c>
      <c r="N283" s="8">
        <v>30.0</v>
      </c>
      <c r="O283" s="8">
        <v>0.0</v>
      </c>
      <c r="P283" s="1" t="s">
        <v>74</v>
      </c>
    </row>
    <row r="284" ht="15.75" customHeight="1">
      <c r="A284" s="1">
        <v>6.0</v>
      </c>
      <c r="B284" s="6">
        <v>42256.0</v>
      </c>
      <c r="C284" s="7">
        <f t="shared" si="1"/>
        <v>37</v>
      </c>
      <c r="D284" s="7">
        <v>2015.0</v>
      </c>
      <c r="E284" s="1" t="s">
        <v>45</v>
      </c>
      <c r="F284" s="8" t="s">
        <v>46</v>
      </c>
      <c r="G284" s="8" t="s">
        <v>31</v>
      </c>
      <c r="H284" s="8">
        <v>11.0</v>
      </c>
      <c r="I284" s="8">
        <v>2.0</v>
      </c>
      <c r="J284" s="8">
        <v>9.0</v>
      </c>
      <c r="K284" s="1" t="s">
        <v>30</v>
      </c>
      <c r="L284" s="8">
        <v>2.0</v>
      </c>
      <c r="M284" s="8">
        <f t="shared" si="20"/>
        <v>6</v>
      </c>
      <c r="N284" s="8">
        <v>6.0</v>
      </c>
      <c r="O284" s="8">
        <v>0.0</v>
      </c>
      <c r="P284" s="1" t="s">
        <v>30</v>
      </c>
    </row>
    <row r="285" ht="15.75" customHeight="1">
      <c r="A285" s="1">
        <v>6.0</v>
      </c>
      <c r="B285" s="6">
        <v>42256.0</v>
      </c>
      <c r="C285" s="7">
        <f t="shared" si="1"/>
        <v>37</v>
      </c>
      <c r="D285" s="7">
        <v>2015.0</v>
      </c>
      <c r="E285" s="1" t="s">
        <v>45</v>
      </c>
      <c r="F285" s="8" t="s">
        <v>48</v>
      </c>
      <c r="G285" s="8" t="s">
        <v>29</v>
      </c>
      <c r="H285" s="8">
        <v>76.0</v>
      </c>
      <c r="I285" s="8">
        <v>34.0</v>
      </c>
      <c r="J285" s="8">
        <v>42.0</v>
      </c>
      <c r="K285" s="1" t="s">
        <v>30</v>
      </c>
      <c r="L285" s="8">
        <v>4.0</v>
      </c>
      <c r="M285" s="8">
        <f t="shared" si="20"/>
        <v>34</v>
      </c>
      <c r="N285" s="8">
        <v>34.0</v>
      </c>
      <c r="O285" s="8">
        <v>0.0</v>
      </c>
      <c r="P285" s="1" t="s">
        <v>83</v>
      </c>
    </row>
    <row r="286" ht="15.75" customHeight="1">
      <c r="A286" s="1">
        <v>6.0</v>
      </c>
      <c r="B286" s="6">
        <v>42256.0</v>
      </c>
      <c r="C286" s="7">
        <f t="shared" si="1"/>
        <v>37</v>
      </c>
      <c r="D286" s="7">
        <v>2015.0</v>
      </c>
      <c r="E286" s="1" t="s">
        <v>45</v>
      </c>
      <c r="F286" s="8" t="s">
        <v>48</v>
      </c>
      <c r="G286" s="8" t="s">
        <v>31</v>
      </c>
      <c r="H286" s="8">
        <v>53.0</v>
      </c>
      <c r="I286" s="8">
        <v>13.0</v>
      </c>
      <c r="J286" s="8">
        <v>40.0</v>
      </c>
      <c r="K286" s="1" t="s">
        <v>30</v>
      </c>
      <c r="L286" s="8">
        <v>3.0</v>
      </c>
      <c r="M286" s="8">
        <f t="shared" si="20"/>
        <v>33</v>
      </c>
      <c r="N286" s="8">
        <v>33.0</v>
      </c>
      <c r="O286" s="8">
        <v>0.0</v>
      </c>
      <c r="P286" s="1" t="s">
        <v>73</v>
      </c>
    </row>
    <row r="287" ht="15.75" customHeight="1">
      <c r="A287" s="1">
        <v>7.0</v>
      </c>
      <c r="B287" s="6">
        <v>42298.0</v>
      </c>
      <c r="C287" s="7">
        <f t="shared" si="1"/>
        <v>43</v>
      </c>
      <c r="D287" s="7">
        <v>2015.0</v>
      </c>
      <c r="E287" s="1" t="s">
        <v>27</v>
      </c>
      <c r="F287" s="8" t="s">
        <v>28</v>
      </c>
      <c r="G287" s="8" t="s">
        <v>29</v>
      </c>
      <c r="H287" s="8">
        <v>12.0</v>
      </c>
      <c r="I287" s="8">
        <v>0.0</v>
      </c>
      <c r="J287" s="8">
        <v>12.0</v>
      </c>
      <c r="K287" s="1" t="s">
        <v>30</v>
      </c>
      <c r="L287" s="8">
        <v>5.0</v>
      </c>
      <c r="M287" s="8">
        <f t="shared" si="20"/>
        <v>6</v>
      </c>
      <c r="N287" s="8">
        <v>6.0</v>
      </c>
      <c r="O287" s="8">
        <v>0.0</v>
      </c>
      <c r="P287" s="1" t="s">
        <v>74</v>
      </c>
    </row>
    <row r="288" ht="15.75" customHeight="1">
      <c r="A288" s="1">
        <v>7.0</v>
      </c>
      <c r="B288" s="6">
        <v>42298.0</v>
      </c>
      <c r="C288" s="7">
        <f t="shared" si="1"/>
        <v>43</v>
      </c>
      <c r="D288" s="7">
        <v>2015.0</v>
      </c>
      <c r="E288" s="1" t="s">
        <v>27</v>
      </c>
      <c r="F288" s="8" t="s">
        <v>28</v>
      </c>
      <c r="G288" s="8" t="s">
        <v>31</v>
      </c>
      <c r="H288" s="8">
        <v>8.0</v>
      </c>
      <c r="I288" s="8">
        <v>0.0</v>
      </c>
      <c r="J288" s="8">
        <v>8.0</v>
      </c>
      <c r="K288" s="1" t="s">
        <v>30</v>
      </c>
      <c r="L288" s="8">
        <v>2.0</v>
      </c>
      <c r="M288" s="8">
        <f t="shared" si="20"/>
        <v>6</v>
      </c>
      <c r="N288" s="8">
        <v>6.0</v>
      </c>
      <c r="O288" s="8">
        <v>0.0</v>
      </c>
      <c r="P288" s="1" t="s">
        <v>30</v>
      </c>
    </row>
    <row r="289" ht="15.75" customHeight="1">
      <c r="A289" s="1">
        <v>7.0</v>
      </c>
      <c r="B289" s="6">
        <v>42298.0</v>
      </c>
      <c r="C289" s="7">
        <f t="shared" si="1"/>
        <v>43</v>
      </c>
      <c r="D289" s="7">
        <v>2015.0</v>
      </c>
      <c r="E289" s="1" t="s">
        <v>27</v>
      </c>
      <c r="F289" s="8" t="s">
        <v>33</v>
      </c>
      <c r="G289" s="8" t="s">
        <v>29</v>
      </c>
      <c r="H289" s="8">
        <v>2.0</v>
      </c>
      <c r="I289" s="8">
        <v>0.0</v>
      </c>
      <c r="J289" s="8">
        <v>2.0</v>
      </c>
      <c r="K289" s="1" t="s">
        <v>30</v>
      </c>
      <c r="L289" s="8">
        <v>1.0</v>
      </c>
      <c r="M289" s="8">
        <f t="shared" si="20"/>
        <v>1</v>
      </c>
      <c r="N289" s="8">
        <v>1.0</v>
      </c>
      <c r="O289" s="8">
        <v>0.0</v>
      </c>
      <c r="P289" s="1" t="s">
        <v>30</v>
      </c>
    </row>
    <row r="290" ht="15.75" customHeight="1">
      <c r="A290" s="1">
        <v>7.0</v>
      </c>
      <c r="B290" s="6">
        <v>42298.0</v>
      </c>
      <c r="C290" s="7">
        <f t="shared" si="1"/>
        <v>43</v>
      </c>
      <c r="D290" s="7">
        <v>2015.0</v>
      </c>
      <c r="E290" s="1" t="s">
        <v>27</v>
      </c>
      <c r="F290" s="8" t="s">
        <v>33</v>
      </c>
      <c r="G290" s="8" t="s">
        <v>31</v>
      </c>
      <c r="H290" s="8">
        <v>15.0</v>
      </c>
      <c r="I290" s="8">
        <v>3.0</v>
      </c>
      <c r="J290" s="8">
        <v>12.0</v>
      </c>
      <c r="K290" s="1" t="s">
        <v>30</v>
      </c>
      <c r="L290" s="8" t="s">
        <v>30</v>
      </c>
      <c r="M290" s="8">
        <f t="shared" si="20"/>
        <v>12</v>
      </c>
      <c r="N290" s="8">
        <v>12.0</v>
      </c>
      <c r="O290" s="8">
        <v>0.0</v>
      </c>
      <c r="P290" s="1" t="s">
        <v>30</v>
      </c>
    </row>
    <row r="291" ht="15.75" customHeight="1">
      <c r="A291" s="1">
        <v>7.0</v>
      </c>
      <c r="B291" s="6">
        <v>42298.0</v>
      </c>
      <c r="C291" s="7">
        <f t="shared" si="1"/>
        <v>43</v>
      </c>
      <c r="D291" s="7">
        <v>2015.0</v>
      </c>
      <c r="E291" s="1" t="s">
        <v>27</v>
      </c>
      <c r="F291" s="8" t="s">
        <v>34</v>
      </c>
      <c r="G291" s="8" t="s">
        <v>29</v>
      </c>
      <c r="H291" s="8">
        <v>4.0</v>
      </c>
      <c r="I291" s="8">
        <v>0.0</v>
      </c>
      <c r="J291" s="8">
        <v>4.0</v>
      </c>
      <c r="K291" s="1" t="s">
        <v>30</v>
      </c>
      <c r="L291" s="8">
        <v>1.0</v>
      </c>
      <c r="M291" s="8">
        <f t="shared" si="20"/>
        <v>2</v>
      </c>
      <c r="N291" s="8">
        <v>2.0</v>
      </c>
      <c r="O291" s="8">
        <v>0.0</v>
      </c>
      <c r="P291" s="1" t="s">
        <v>30</v>
      </c>
    </row>
    <row r="292" ht="15.75" customHeight="1">
      <c r="A292" s="1">
        <v>7.0</v>
      </c>
      <c r="B292" s="6">
        <v>42298.0</v>
      </c>
      <c r="C292" s="7">
        <f t="shared" si="1"/>
        <v>43</v>
      </c>
      <c r="D292" s="7">
        <v>2015.0</v>
      </c>
      <c r="E292" s="1" t="s">
        <v>27</v>
      </c>
      <c r="F292" s="8" t="s">
        <v>34</v>
      </c>
      <c r="G292" s="8" t="s">
        <v>31</v>
      </c>
      <c r="H292" s="8">
        <v>2.0</v>
      </c>
      <c r="I292" s="8">
        <v>0.0</v>
      </c>
      <c r="J292" s="8">
        <v>2.0</v>
      </c>
      <c r="K292" s="1" t="s">
        <v>30</v>
      </c>
      <c r="L292" s="8">
        <v>2.0</v>
      </c>
      <c r="M292" s="8">
        <v>0.0</v>
      </c>
      <c r="N292" s="8" t="s">
        <v>30</v>
      </c>
      <c r="O292" s="8">
        <v>0.0</v>
      </c>
      <c r="P292" s="1" t="s">
        <v>30</v>
      </c>
    </row>
    <row r="293" ht="15.75" customHeight="1">
      <c r="A293" s="1">
        <v>7.0</v>
      </c>
      <c r="B293" s="6">
        <v>42298.0</v>
      </c>
      <c r="C293" s="7">
        <f t="shared" si="1"/>
        <v>43</v>
      </c>
      <c r="D293" s="7">
        <v>2015.0</v>
      </c>
      <c r="E293" s="1" t="s">
        <v>62</v>
      </c>
      <c r="F293" s="8" t="s">
        <v>36</v>
      </c>
      <c r="G293" s="8" t="s">
        <v>29</v>
      </c>
      <c r="H293" s="8">
        <v>35.0</v>
      </c>
      <c r="I293" s="8">
        <v>8.0</v>
      </c>
      <c r="J293" s="8">
        <v>27.0</v>
      </c>
      <c r="K293" s="1">
        <v>1.0</v>
      </c>
      <c r="L293" s="8">
        <v>2.0</v>
      </c>
      <c r="M293" s="8">
        <f t="shared" ref="M293:M300" si="21">N293+O293</f>
        <v>23</v>
      </c>
      <c r="N293" s="8">
        <v>23.0</v>
      </c>
      <c r="O293" s="8">
        <v>0.0</v>
      </c>
      <c r="P293" s="1" t="s">
        <v>74</v>
      </c>
    </row>
    <row r="294" ht="15.75" customHeight="1">
      <c r="A294" s="1">
        <v>7.0</v>
      </c>
      <c r="B294" s="6">
        <v>42298.0</v>
      </c>
      <c r="C294" s="7">
        <f t="shared" si="1"/>
        <v>43</v>
      </c>
      <c r="D294" s="7">
        <v>2015.0</v>
      </c>
      <c r="E294" s="1" t="s">
        <v>62</v>
      </c>
      <c r="F294" s="8" t="s">
        <v>36</v>
      </c>
      <c r="G294" s="8" t="s">
        <v>31</v>
      </c>
      <c r="H294" s="8">
        <v>4.0</v>
      </c>
      <c r="I294" s="8">
        <v>0.0</v>
      </c>
      <c r="J294" s="8">
        <v>4.0</v>
      </c>
      <c r="K294" s="1">
        <v>2.0</v>
      </c>
      <c r="L294" s="8">
        <v>1.0</v>
      </c>
      <c r="M294" s="8">
        <f t="shared" si="21"/>
        <v>1</v>
      </c>
      <c r="N294" s="8">
        <v>1.0</v>
      </c>
      <c r="O294" s="8">
        <v>0.0</v>
      </c>
      <c r="P294" s="1" t="s">
        <v>30</v>
      </c>
    </row>
    <row r="295" ht="15.75" customHeight="1">
      <c r="A295" s="1">
        <v>7.0</v>
      </c>
      <c r="B295" s="6">
        <v>42298.0</v>
      </c>
      <c r="C295" s="7">
        <f t="shared" si="1"/>
        <v>43</v>
      </c>
      <c r="D295" s="7">
        <v>2015.0</v>
      </c>
      <c r="E295" s="1" t="s">
        <v>62</v>
      </c>
      <c r="F295" s="8" t="s">
        <v>37</v>
      </c>
      <c r="G295" s="8" t="s">
        <v>29</v>
      </c>
      <c r="H295" s="8">
        <v>4.0</v>
      </c>
      <c r="I295" s="8">
        <v>1.0</v>
      </c>
      <c r="J295" s="8">
        <v>3.0</v>
      </c>
      <c r="K295" s="1" t="s">
        <v>30</v>
      </c>
      <c r="L295" s="8">
        <v>1.0</v>
      </c>
      <c r="M295" s="8">
        <f t="shared" si="21"/>
        <v>2</v>
      </c>
      <c r="N295" s="8">
        <v>2.0</v>
      </c>
      <c r="O295" s="8">
        <v>0.0</v>
      </c>
      <c r="P295" s="1" t="s">
        <v>30</v>
      </c>
    </row>
    <row r="296" ht="15.75" customHeight="1">
      <c r="A296" s="1">
        <v>7.0</v>
      </c>
      <c r="B296" s="6">
        <v>42298.0</v>
      </c>
      <c r="C296" s="7">
        <f t="shared" si="1"/>
        <v>43</v>
      </c>
      <c r="D296" s="7">
        <v>2015.0</v>
      </c>
      <c r="E296" s="1" t="s">
        <v>62</v>
      </c>
      <c r="F296" s="8" t="s">
        <v>37</v>
      </c>
      <c r="G296" s="8" t="s">
        <v>31</v>
      </c>
      <c r="H296" s="8">
        <v>0.0</v>
      </c>
      <c r="I296" s="8">
        <v>0.0</v>
      </c>
      <c r="J296" s="8">
        <v>0.0</v>
      </c>
      <c r="K296" s="1" t="s">
        <v>30</v>
      </c>
      <c r="L296" s="8">
        <v>0.0</v>
      </c>
      <c r="M296" s="8">
        <f t="shared" si="21"/>
        <v>0</v>
      </c>
      <c r="N296" s="8">
        <v>0.0</v>
      </c>
      <c r="O296" s="8">
        <v>0.0</v>
      </c>
      <c r="P296" s="1" t="s">
        <v>30</v>
      </c>
    </row>
    <row r="297" ht="15.75" customHeight="1">
      <c r="A297" s="1">
        <v>7.0</v>
      </c>
      <c r="B297" s="6">
        <v>42298.0</v>
      </c>
      <c r="C297" s="7">
        <f t="shared" si="1"/>
        <v>43</v>
      </c>
      <c r="D297" s="7">
        <v>2015.0</v>
      </c>
      <c r="E297" s="1" t="s">
        <v>62</v>
      </c>
      <c r="F297" s="8" t="s">
        <v>38</v>
      </c>
      <c r="G297" s="8" t="s">
        <v>29</v>
      </c>
      <c r="H297" s="8">
        <v>16.0</v>
      </c>
      <c r="I297" s="8">
        <v>4.0</v>
      </c>
      <c r="J297" s="8">
        <v>12.0</v>
      </c>
      <c r="K297" s="1" t="s">
        <v>30</v>
      </c>
      <c r="L297" s="8" t="s">
        <v>30</v>
      </c>
      <c r="M297" s="8">
        <f t="shared" si="21"/>
        <v>12</v>
      </c>
      <c r="N297" s="8">
        <v>12.0</v>
      </c>
      <c r="O297" s="8">
        <v>0.0</v>
      </c>
      <c r="P297" s="1" t="s">
        <v>30</v>
      </c>
    </row>
    <row r="298" ht="15.75" customHeight="1">
      <c r="A298" s="1">
        <v>7.0</v>
      </c>
      <c r="B298" s="6">
        <v>42298.0</v>
      </c>
      <c r="C298" s="7">
        <f t="shared" si="1"/>
        <v>43</v>
      </c>
      <c r="D298" s="7">
        <v>2015.0</v>
      </c>
      <c r="E298" s="1" t="s">
        <v>62</v>
      </c>
      <c r="F298" s="8" t="s">
        <v>38</v>
      </c>
      <c r="G298" s="8" t="s">
        <v>31</v>
      </c>
      <c r="H298" s="8">
        <v>48.0</v>
      </c>
      <c r="I298" s="8">
        <v>15.0</v>
      </c>
      <c r="J298" s="8">
        <v>33.0</v>
      </c>
      <c r="K298" s="1">
        <v>1.0</v>
      </c>
      <c r="L298" s="8" t="s">
        <v>30</v>
      </c>
      <c r="M298" s="8">
        <f t="shared" si="21"/>
        <v>32</v>
      </c>
      <c r="N298" s="8">
        <v>31.0</v>
      </c>
      <c r="O298" s="8">
        <v>1.0</v>
      </c>
      <c r="P298" s="1" t="s">
        <v>30</v>
      </c>
    </row>
    <row r="299" ht="15.75" customHeight="1">
      <c r="A299" s="1">
        <v>7.0</v>
      </c>
      <c r="B299" s="6">
        <v>42298.0</v>
      </c>
      <c r="C299" s="7">
        <f t="shared" si="1"/>
        <v>43</v>
      </c>
      <c r="D299" s="7">
        <v>2015.0</v>
      </c>
      <c r="E299" s="1" t="s">
        <v>43</v>
      </c>
      <c r="F299" s="8" t="s">
        <v>75</v>
      </c>
      <c r="G299" s="8" t="s">
        <v>29</v>
      </c>
      <c r="H299" s="8">
        <v>5.0</v>
      </c>
      <c r="I299" s="8">
        <v>0.0</v>
      </c>
      <c r="J299" s="8">
        <v>5.0</v>
      </c>
      <c r="K299" s="1">
        <v>1.0</v>
      </c>
      <c r="L299" s="8">
        <v>2.0</v>
      </c>
      <c r="M299" s="8">
        <f t="shared" si="21"/>
        <v>2</v>
      </c>
      <c r="N299" s="8">
        <v>2.0</v>
      </c>
      <c r="O299" s="8">
        <v>0.0</v>
      </c>
      <c r="P299" s="1" t="s">
        <v>30</v>
      </c>
    </row>
    <row r="300" ht="15.75" customHeight="1">
      <c r="A300" s="1">
        <v>7.0</v>
      </c>
      <c r="B300" s="6">
        <v>42298.0</v>
      </c>
      <c r="C300" s="7">
        <f t="shared" si="1"/>
        <v>43</v>
      </c>
      <c r="D300" s="7">
        <v>2015.0</v>
      </c>
      <c r="E300" s="1" t="s">
        <v>43</v>
      </c>
      <c r="F300" s="8" t="s">
        <v>75</v>
      </c>
      <c r="G300" s="8" t="s">
        <v>31</v>
      </c>
      <c r="H300" s="8">
        <v>6.0</v>
      </c>
      <c r="I300" s="8">
        <v>1.0</v>
      </c>
      <c r="J300" s="8">
        <v>5.0</v>
      </c>
      <c r="K300" s="1" t="s">
        <v>30</v>
      </c>
      <c r="L300" s="8" t="s">
        <v>30</v>
      </c>
      <c r="M300" s="8">
        <f t="shared" si="21"/>
        <v>3</v>
      </c>
      <c r="N300" s="8">
        <v>3.0</v>
      </c>
      <c r="O300" s="8">
        <v>0.0</v>
      </c>
      <c r="P300" s="1" t="s">
        <v>30</v>
      </c>
    </row>
    <row r="301" ht="15.75" customHeight="1">
      <c r="A301" s="1">
        <v>7.0</v>
      </c>
      <c r="B301" s="6">
        <v>42298.0</v>
      </c>
      <c r="C301" s="7">
        <f t="shared" si="1"/>
        <v>43</v>
      </c>
      <c r="D301" s="7">
        <v>2015.0</v>
      </c>
      <c r="E301" s="1" t="s">
        <v>43</v>
      </c>
      <c r="F301" s="8" t="s">
        <v>44</v>
      </c>
      <c r="G301" s="8" t="s">
        <v>29</v>
      </c>
      <c r="H301" s="8">
        <v>51.0</v>
      </c>
      <c r="I301" s="8">
        <v>17.0</v>
      </c>
      <c r="J301" s="8">
        <v>34.0</v>
      </c>
      <c r="K301" s="1">
        <v>2.0</v>
      </c>
      <c r="L301" s="8" t="s">
        <v>30</v>
      </c>
      <c r="M301" s="8" t="s">
        <v>30</v>
      </c>
      <c r="N301" s="8" t="s">
        <v>30</v>
      </c>
      <c r="O301" s="8">
        <v>0.0</v>
      </c>
      <c r="P301" s="1" t="s">
        <v>74</v>
      </c>
    </row>
    <row r="302" ht="15.75" customHeight="1">
      <c r="A302" s="1">
        <v>7.0</v>
      </c>
      <c r="B302" s="6">
        <v>42298.0</v>
      </c>
      <c r="C302" s="7">
        <f t="shared" si="1"/>
        <v>43</v>
      </c>
      <c r="D302" s="7">
        <v>2015.0</v>
      </c>
      <c r="E302" s="1" t="s">
        <v>43</v>
      </c>
      <c r="F302" s="8" t="s">
        <v>44</v>
      </c>
      <c r="G302" s="8" t="s">
        <v>31</v>
      </c>
      <c r="H302" s="8">
        <v>16.0</v>
      </c>
      <c r="I302" s="8">
        <v>4.0</v>
      </c>
      <c r="J302" s="8">
        <v>12.0</v>
      </c>
      <c r="K302" s="1">
        <v>1.0</v>
      </c>
      <c r="L302" s="8">
        <v>4.0</v>
      </c>
      <c r="M302" s="8">
        <f t="shared" ref="M302:M311" si="22">N302+O302</f>
        <v>7</v>
      </c>
      <c r="N302" s="8">
        <v>7.0</v>
      </c>
      <c r="O302" s="8">
        <v>0.0</v>
      </c>
      <c r="P302" s="1" t="s">
        <v>30</v>
      </c>
    </row>
    <row r="303" ht="15.75" customHeight="1">
      <c r="A303" s="1">
        <v>7.0</v>
      </c>
      <c r="B303" s="6">
        <v>42298.0</v>
      </c>
      <c r="C303" s="7">
        <f t="shared" si="1"/>
        <v>43</v>
      </c>
      <c r="D303" s="7">
        <v>2015.0</v>
      </c>
      <c r="E303" s="1" t="s">
        <v>39</v>
      </c>
      <c r="F303" s="8" t="s">
        <v>40</v>
      </c>
      <c r="G303" s="8" t="s">
        <v>29</v>
      </c>
      <c r="H303" s="8">
        <v>18.0</v>
      </c>
      <c r="I303" s="8">
        <v>3.0</v>
      </c>
      <c r="J303" s="8">
        <v>15.0</v>
      </c>
      <c r="K303" s="1" t="s">
        <v>30</v>
      </c>
      <c r="L303" s="8">
        <v>3.0</v>
      </c>
      <c r="M303" s="8">
        <f t="shared" si="22"/>
        <v>12</v>
      </c>
      <c r="N303" s="8">
        <v>12.0</v>
      </c>
      <c r="O303" s="8">
        <v>0.0</v>
      </c>
      <c r="P303" s="1" t="s">
        <v>30</v>
      </c>
    </row>
    <row r="304" ht="15.75" customHeight="1">
      <c r="A304" s="1">
        <v>7.0</v>
      </c>
      <c r="B304" s="6">
        <v>42298.0</v>
      </c>
      <c r="C304" s="7">
        <f t="shared" si="1"/>
        <v>43</v>
      </c>
      <c r="D304" s="7">
        <v>2015.0</v>
      </c>
      <c r="E304" s="1" t="s">
        <v>39</v>
      </c>
      <c r="F304" s="8" t="s">
        <v>40</v>
      </c>
      <c r="G304" s="8" t="s">
        <v>31</v>
      </c>
      <c r="H304" s="8">
        <v>5.0</v>
      </c>
      <c r="I304" s="8">
        <v>0.0</v>
      </c>
      <c r="J304" s="8">
        <v>5.0</v>
      </c>
      <c r="K304" s="1" t="s">
        <v>30</v>
      </c>
      <c r="L304" s="8" t="s">
        <v>30</v>
      </c>
      <c r="M304" s="8">
        <f t="shared" si="22"/>
        <v>5</v>
      </c>
      <c r="N304" s="8">
        <v>5.0</v>
      </c>
      <c r="O304" s="8">
        <v>0.0</v>
      </c>
      <c r="P304" s="1" t="s">
        <v>30</v>
      </c>
    </row>
    <row r="305" ht="15.75" customHeight="1">
      <c r="A305" s="1">
        <v>7.0</v>
      </c>
      <c r="B305" s="6">
        <v>42298.0</v>
      </c>
      <c r="C305" s="7">
        <f t="shared" si="1"/>
        <v>43</v>
      </c>
      <c r="D305" s="7">
        <v>2015.0</v>
      </c>
      <c r="E305" s="1" t="s">
        <v>39</v>
      </c>
      <c r="F305" s="8" t="s">
        <v>41</v>
      </c>
      <c r="G305" s="8" t="s">
        <v>29</v>
      </c>
      <c r="H305" s="8">
        <v>71.0</v>
      </c>
      <c r="I305" s="8">
        <v>26.0</v>
      </c>
      <c r="J305" s="8">
        <v>45.0</v>
      </c>
      <c r="K305" s="1" t="s">
        <v>30</v>
      </c>
      <c r="L305" s="8">
        <v>8.0</v>
      </c>
      <c r="M305" s="8">
        <f t="shared" si="22"/>
        <v>69</v>
      </c>
      <c r="N305" s="8">
        <v>69.0</v>
      </c>
      <c r="O305" s="8">
        <v>0.0</v>
      </c>
      <c r="P305" s="1" t="s">
        <v>30</v>
      </c>
    </row>
    <row r="306" ht="15.75" customHeight="1">
      <c r="A306" s="1">
        <v>7.0</v>
      </c>
      <c r="B306" s="6">
        <v>42298.0</v>
      </c>
      <c r="C306" s="7">
        <f t="shared" si="1"/>
        <v>43</v>
      </c>
      <c r="D306" s="7">
        <v>2015.0</v>
      </c>
      <c r="E306" s="1" t="s">
        <v>39</v>
      </c>
      <c r="F306" s="8" t="s">
        <v>41</v>
      </c>
      <c r="G306" s="8" t="s">
        <v>31</v>
      </c>
      <c r="H306" s="8">
        <v>31.0</v>
      </c>
      <c r="I306" s="8">
        <v>2.0</v>
      </c>
      <c r="J306" s="8">
        <v>29.0</v>
      </c>
      <c r="K306" s="1">
        <v>1.0</v>
      </c>
      <c r="L306" s="8">
        <v>4.0</v>
      </c>
      <c r="M306" s="8">
        <f t="shared" si="22"/>
        <v>24</v>
      </c>
      <c r="N306" s="8">
        <v>24.0</v>
      </c>
      <c r="O306" s="8">
        <v>0.0</v>
      </c>
      <c r="P306" s="1" t="s">
        <v>30</v>
      </c>
    </row>
    <row r="307" ht="15.75" customHeight="1">
      <c r="A307" s="1">
        <v>7.0</v>
      </c>
      <c r="B307" s="6">
        <v>42298.0</v>
      </c>
      <c r="C307" s="7">
        <f t="shared" si="1"/>
        <v>43</v>
      </c>
      <c r="D307" s="7">
        <v>2015.0</v>
      </c>
      <c r="E307" s="1" t="s">
        <v>39</v>
      </c>
      <c r="F307" s="8" t="s">
        <v>42</v>
      </c>
      <c r="G307" s="8" t="s">
        <v>29</v>
      </c>
      <c r="H307" s="8">
        <v>17.0</v>
      </c>
      <c r="I307" s="8">
        <v>3.0</v>
      </c>
      <c r="J307" s="8">
        <v>14.0</v>
      </c>
      <c r="K307" s="1" t="s">
        <v>30</v>
      </c>
      <c r="L307" s="8" t="s">
        <v>30</v>
      </c>
      <c r="M307" s="8">
        <f t="shared" si="22"/>
        <v>13</v>
      </c>
      <c r="N307" s="8">
        <v>13.0</v>
      </c>
      <c r="O307" s="8">
        <v>0.0</v>
      </c>
      <c r="P307" s="1" t="s">
        <v>30</v>
      </c>
    </row>
    <row r="308" ht="15.75" customHeight="1">
      <c r="A308" s="1">
        <v>7.0</v>
      </c>
      <c r="B308" s="6">
        <v>42298.0</v>
      </c>
      <c r="C308" s="7">
        <f t="shared" si="1"/>
        <v>43</v>
      </c>
      <c r="D308" s="7">
        <v>2015.0</v>
      </c>
      <c r="E308" s="1" t="s">
        <v>39</v>
      </c>
      <c r="F308" s="8" t="s">
        <v>42</v>
      </c>
      <c r="G308" s="8" t="s">
        <v>31</v>
      </c>
      <c r="H308" s="8">
        <v>11.0</v>
      </c>
      <c r="I308" s="8">
        <v>1.0</v>
      </c>
      <c r="J308" s="8">
        <v>10.0</v>
      </c>
      <c r="K308" s="1">
        <v>1.0</v>
      </c>
      <c r="L308" s="8">
        <v>4.0</v>
      </c>
      <c r="M308" s="8">
        <f t="shared" si="22"/>
        <v>6</v>
      </c>
      <c r="N308" s="8">
        <v>6.0</v>
      </c>
      <c r="O308" s="8">
        <v>0.0</v>
      </c>
      <c r="P308" s="1" t="s">
        <v>30</v>
      </c>
    </row>
    <row r="309" ht="15.75" customHeight="1">
      <c r="A309" s="1">
        <v>7.0</v>
      </c>
      <c r="B309" s="6">
        <v>42298.0</v>
      </c>
      <c r="C309" s="7">
        <f t="shared" si="1"/>
        <v>43</v>
      </c>
      <c r="D309" s="7">
        <v>2015.0</v>
      </c>
      <c r="E309" s="1" t="s">
        <v>45</v>
      </c>
      <c r="F309" s="8" t="s">
        <v>46</v>
      </c>
      <c r="G309" s="8" t="s">
        <v>29</v>
      </c>
      <c r="H309" s="8">
        <v>31.0</v>
      </c>
      <c r="I309" s="8">
        <v>9.0</v>
      </c>
      <c r="J309" s="8">
        <v>22.0</v>
      </c>
      <c r="K309" s="1" t="s">
        <v>30</v>
      </c>
      <c r="L309" s="8" t="s">
        <v>30</v>
      </c>
      <c r="M309" s="8">
        <f t="shared" si="22"/>
        <v>22</v>
      </c>
      <c r="N309" s="8">
        <v>22.0</v>
      </c>
      <c r="O309" s="8">
        <v>0.0</v>
      </c>
      <c r="P309" s="1" t="s">
        <v>30</v>
      </c>
    </row>
    <row r="310" ht="15.75" customHeight="1">
      <c r="A310" s="1">
        <v>7.0</v>
      </c>
      <c r="B310" s="6">
        <v>42298.0</v>
      </c>
      <c r="C310" s="7">
        <f t="shared" si="1"/>
        <v>43</v>
      </c>
      <c r="D310" s="7">
        <v>2015.0</v>
      </c>
      <c r="E310" s="1" t="s">
        <v>45</v>
      </c>
      <c r="F310" s="8" t="s">
        <v>46</v>
      </c>
      <c r="G310" s="8" t="s">
        <v>31</v>
      </c>
      <c r="H310" s="8">
        <v>10.0</v>
      </c>
      <c r="I310" s="8">
        <v>0.0</v>
      </c>
      <c r="J310" s="8">
        <v>10.0</v>
      </c>
      <c r="K310" s="1" t="s">
        <v>30</v>
      </c>
      <c r="L310" s="8">
        <v>1.0</v>
      </c>
      <c r="M310" s="8">
        <f t="shared" si="22"/>
        <v>9</v>
      </c>
      <c r="N310" s="8">
        <v>9.0</v>
      </c>
      <c r="O310" s="8">
        <v>0.0</v>
      </c>
      <c r="P310" s="1" t="s">
        <v>30</v>
      </c>
    </row>
    <row r="311" ht="15.75" customHeight="1">
      <c r="A311" s="1">
        <v>7.0</v>
      </c>
      <c r="B311" s="6">
        <v>42298.0</v>
      </c>
      <c r="C311" s="7">
        <f t="shared" si="1"/>
        <v>43</v>
      </c>
      <c r="D311" s="7">
        <v>2015.0</v>
      </c>
      <c r="E311" s="1" t="s">
        <v>45</v>
      </c>
      <c r="F311" s="8" t="s">
        <v>48</v>
      </c>
      <c r="G311" s="8" t="s">
        <v>29</v>
      </c>
      <c r="H311" s="8">
        <v>35.0</v>
      </c>
      <c r="I311" s="8">
        <v>17.0</v>
      </c>
      <c r="J311" s="8">
        <v>18.0</v>
      </c>
      <c r="K311" s="1">
        <v>1.0</v>
      </c>
      <c r="L311" s="8">
        <v>1.0</v>
      </c>
      <c r="M311" s="8">
        <f t="shared" si="22"/>
        <v>16</v>
      </c>
      <c r="N311" s="8">
        <v>16.0</v>
      </c>
      <c r="O311" s="8">
        <v>0.0</v>
      </c>
      <c r="P311" s="1" t="s">
        <v>30</v>
      </c>
    </row>
    <row r="312" ht="15.75" customHeight="1">
      <c r="A312" s="1">
        <v>7.0</v>
      </c>
      <c r="B312" s="6">
        <v>42298.0</v>
      </c>
      <c r="C312" s="7">
        <f t="shared" si="1"/>
        <v>43</v>
      </c>
      <c r="D312" s="7">
        <v>2015.0</v>
      </c>
      <c r="E312" s="1" t="s">
        <v>45</v>
      </c>
      <c r="F312" s="8" t="s">
        <v>48</v>
      </c>
      <c r="G312" s="8" t="s">
        <v>31</v>
      </c>
      <c r="H312" s="8" t="s">
        <v>30</v>
      </c>
      <c r="I312" s="8" t="s">
        <v>30</v>
      </c>
      <c r="J312" s="8" t="s">
        <v>30</v>
      </c>
      <c r="K312" s="1" t="s">
        <v>30</v>
      </c>
      <c r="L312" s="8" t="s">
        <v>30</v>
      </c>
      <c r="M312" s="8" t="s">
        <v>30</v>
      </c>
      <c r="N312" s="8" t="s">
        <v>30</v>
      </c>
      <c r="O312" s="8">
        <v>0.0</v>
      </c>
      <c r="P312" s="1" t="s">
        <v>30</v>
      </c>
    </row>
    <row r="313" ht="15.75" customHeight="1">
      <c r="A313" s="1">
        <v>7.0</v>
      </c>
      <c r="B313" s="6">
        <v>42299.0</v>
      </c>
      <c r="C313" s="7">
        <f t="shared" si="1"/>
        <v>43</v>
      </c>
      <c r="D313" s="7">
        <v>2015.0</v>
      </c>
      <c r="E313" s="1" t="s">
        <v>27</v>
      </c>
      <c r="F313" s="8" t="s">
        <v>28</v>
      </c>
      <c r="G313" s="8" t="s">
        <v>29</v>
      </c>
      <c r="H313" s="8">
        <v>9.0</v>
      </c>
      <c r="I313" s="8">
        <v>2.0</v>
      </c>
      <c r="J313" s="8">
        <v>7.0</v>
      </c>
      <c r="K313" s="1" t="s">
        <v>30</v>
      </c>
      <c r="L313" s="8">
        <v>4.0</v>
      </c>
      <c r="M313" s="8">
        <f t="shared" ref="M313:M337" si="23">N313+O313</f>
        <v>1</v>
      </c>
      <c r="N313" s="8">
        <v>1.0</v>
      </c>
      <c r="O313" s="8">
        <v>0.0</v>
      </c>
      <c r="P313" s="1" t="s">
        <v>30</v>
      </c>
    </row>
    <row r="314" ht="15.75" customHeight="1">
      <c r="A314" s="1">
        <v>7.0</v>
      </c>
      <c r="B314" s="6">
        <v>42299.0</v>
      </c>
      <c r="C314" s="7">
        <f t="shared" si="1"/>
        <v>43</v>
      </c>
      <c r="D314" s="7">
        <v>2015.0</v>
      </c>
      <c r="E314" s="1" t="s">
        <v>27</v>
      </c>
      <c r="F314" s="8" t="s">
        <v>28</v>
      </c>
      <c r="G314" s="8" t="s">
        <v>31</v>
      </c>
      <c r="H314" s="8">
        <v>5.0</v>
      </c>
      <c r="I314" s="8">
        <v>0.0</v>
      </c>
      <c r="J314" s="8">
        <v>5.0</v>
      </c>
      <c r="K314" s="1" t="s">
        <v>30</v>
      </c>
      <c r="L314" s="8">
        <v>2.0</v>
      </c>
      <c r="M314" s="8">
        <f t="shared" si="23"/>
        <v>5</v>
      </c>
      <c r="N314" s="8">
        <v>5.0</v>
      </c>
      <c r="O314" s="8">
        <v>0.0</v>
      </c>
      <c r="P314" s="1" t="s">
        <v>30</v>
      </c>
    </row>
    <row r="315" ht="15.75" customHeight="1">
      <c r="A315" s="1">
        <v>7.0</v>
      </c>
      <c r="B315" s="6">
        <v>42299.0</v>
      </c>
      <c r="C315" s="7">
        <f t="shared" si="1"/>
        <v>43</v>
      </c>
      <c r="D315" s="7">
        <v>2015.0</v>
      </c>
      <c r="E315" s="1" t="s">
        <v>27</v>
      </c>
      <c r="F315" s="8" t="s">
        <v>33</v>
      </c>
      <c r="G315" s="8" t="s">
        <v>29</v>
      </c>
      <c r="H315" s="8">
        <v>5.0</v>
      </c>
      <c r="I315" s="8">
        <v>0.0</v>
      </c>
      <c r="J315" s="8">
        <v>5.0</v>
      </c>
      <c r="K315" s="1" t="s">
        <v>30</v>
      </c>
      <c r="L315" s="8">
        <v>3.0</v>
      </c>
      <c r="M315" s="8">
        <f t="shared" si="23"/>
        <v>2</v>
      </c>
      <c r="N315" s="8">
        <v>1.0</v>
      </c>
      <c r="O315" s="8">
        <v>1.0</v>
      </c>
      <c r="P315" s="1" t="s">
        <v>30</v>
      </c>
    </row>
    <row r="316" ht="15.75" customHeight="1">
      <c r="A316" s="1">
        <v>7.0</v>
      </c>
      <c r="B316" s="6">
        <v>42299.0</v>
      </c>
      <c r="C316" s="7">
        <f t="shared" si="1"/>
        <v>43</v>
      </c>
      <c r="D316" s="7">
        <v>2015.0</v>
      </c>
      <c r="E316" s="1" t="s">
        <v>27</v>
      </c>
      <c r="F316" s="8" t="s">
        <v>33</v>
      </c>
      <c r="G316" s="8" t="s">
        <v>31</v>
      </c>
      <c r="H316" s="8">
        <v>10.0</v>
      </c>
      <c r="I316" s="8">
        <v>0.0</v>
      </c>
      <c r="J316" s="8">
        <v>10.0</v>
      </c>
      <c r="K316" s="1" t="s">
        <v>30</v>
      </c>
      <c r="L316" s="8">
        <v>2.0</v>
      </c>
      <c r="M316" s="8">
        <f t="shared" si="23"/>
        <v>8</v>
      </c>
      <c r="N316" s="8">
        <v>8.0</v>
      </c>
      <c r="O316" s="8">
        <v>0.0</v>
      </c>
      <c r="P316" s="1" t="s">
        <v>30</v>
      </c>
    </row>
    <row r="317" ht="15.75" customHeight="1">
      <c r="A317" s="1">
        <v>7.0</v>
      </c>
      <c r="B317" s="6">
        <v>42299.0</v>
      </c>
      <c r="C317" s="7">
        <f t="shared" si="1"/>
        <v>43</v>
      </c>
      <c r="D317" s="7">
        <v>2015.0</v>
      </c>
      <c r="E317" s="1" t="s">
        <v>27</v>
      </c>
      <c r="F317" s="8" t="s">
        <v>34</v>
      </c>
      <c r="G317" s="8" t="s">
        <v>29</v>
      </c>
      <c r="H317" s="8">
        <v>6.0</v>
      </c>
      <c r="I317" s="8">
        <v>0.0</v>
      </c>
      <c r="J317" s="8">
        <v>6.0</v>
      </c>
      <c r="K317" s="1">
        <v>2.0</v>
      </c>
      <c r="L317" s="8">
        <v>2.0</v>
      </c>
      <c r="M317" s="8">
        <f t="shared" si="23"/>
        <v>2</v>
      </c>
      <c r="N317" s="8">
        <v>2.0</v>
      </c>
      <c r="O317" s="8">
        <v>0.0</v>
      </c>
      <c r="P317" s="1" t="s">
        <v>30</v>
      </c>
    </row>
    <row r="318" ht="15.75" customHeight="1">
      <c r="A318" s="1">
        <v>7.0</v>
      </c>
      <c r="B318" s="6">
        <v>42299.0</v>
      </c>
      <c r="C318" s="7">
        <f t="shared" si="1"/>
        <v>43</v>
      </c>
      <c r="D318" s="7">
        <v>2015.0</v>
      </c>
      <c r="E318" s="1" t="s">
        <v>27</v>
      </c>
      <c r="F318" s="8" t="s">
        <v>34</v>
      </c>
      <c r="G318" s="8" t="s">
        <v>31</v>
      </c>
      <c r="H318" s="8">
        <v>4.0</v>
      </c>
      <c r="I318" s="8">
        <v>0.0</v>
      </c>
      <c r="J318" s="8">
        <v>4.0</v>
      </c>
      <c r="K318" s="1" t="s">
        <v>30</v>
      </c>
      <c r="L318" s="8">
        <v>2.0</v>
      </c>
      <c r="M318" s="8">
        <f t="shared" si="23"/>
        <v>2</v>
      </c>
      <c r="N318" s="8">
        <v>1.0</v>
      </c>
      <c r="O318" s="8">
        <v>1.0</v>
      </c>
      <c r="P318" s="1" t="s">
        <v>30</v>
      </c>
    </row>
    <row r="319" ht="15.75" customHeight="1">
      <c r="A319" s="1">
        <v>7.0</v>
      </c>
      <c r="B319" s="6">
        <v>42299.0</v>
      </c>
      <c r="C319" s="7">
        <f t="shared" si="1"/>
        <v>43</v>
      </c>
      <c r="D319" s="7">
        <v>2015.0</v>
      </c>
      <c r="E319" s="1" t="s">
        <v>62</v>
      </c>
      <c r="F319" s="8" t="s">
        <v>36</v>
      </c>
      <c r="G319" s="8" t="s">
        <v>29</v>
      </c>
      <c r="H319" s="8">
        <v>15.0</v>
      </c>
      <c r="I319" s="8">
        <v>2.0</v>
      </c>
      <c r="J319" s="8">
        <v>13.0</v>
      </c>
      <c r="K319" s="1" t="s">
        <v>30</v>
      </c>
      <c r="L319" s="8">
        <v>1.0</v>
      </c>
      <c r="M319" s="8">
        <f t="shared" si="23"/>
        <v>12</v>
      </c>
      <c r="N319" s="8">
        <v>11.0</v>
      </c>
      <c r="O319" s="8">
        <v>1.0</v>
      </c>
      <c r="P319" s="1" t="s">
        <v>74</v>
      </c>
    </row>
    <row r="320" ht="15.75" customHeight="1">
      <c r="A320" s="1">
        <v>7.0</v>
      </c>
      <c r="B320" s="6">
        <v>42299.0</v>
      </c>
      <c r="C320" s="7">
        <f t="shared" si="1"/>
        <v>43</v>
      </c>
      <c r="D320" s="7">
        <v>2015.0</v>
      </c>
      <c r="E320" s="1" t="s">
        <v>62</v>
      </c>
      <c r="F320" s="8" t="s">
        <v>36</v>
      </c>
      <c r="G320" s="8" t="s">
        <v>31</v>
      </c>
      <c r="H320" s="8">
        <v>4.0</v>
      </c>
      <c r="I320" s="8">
        <v>0.0</v>
      </c>
      <c r="J320" s="8">
        <v>4.0</v>
      </c>
      <c r="K320" s="1" t="s">
        <v>30</v>
      </c>
      <c r="L320" s="8">
        <v>1.0</v>
      </c>
      <c r="M320" s="8">
        <f t="shared" si="23"/>
        <v>3</v>
      </c>
      <c r="N320" s="8">
        <v>3.0</v>
      </c>
      <c r="O320" s="8">
        <v>0.0</v>
      </c>
      <c r="P320" s="1" t="s">
        <v>30</v>
      </c>
    </row>
    <row r="321" ht="15.75" customHeight="1">
      <c r="A321" s="1">
        <v>7.0</v>
      </c>
      <c r="B321" s="6">
        <v>42299.0</v>
      </c>
      <c r="C321" s="7">
        <f t="shared" si="1"/>
        <v>43</v>
      </c>
      <c r="D321" s="7">
        <v>2015.0</v>
      </c>
      <c r="E321" s="1" t="s">
        <v>62</v>
      </c>
      <c r="F321" s="8" t="s">
        <v>37</v>
      </c>
      <c r="G321" s="8" t="s">
        <v>29</v>
      </c>
      <c r="H321" s="8">
        <v>9.0</v>
      </c>
      <c r="I321" s="8">
        <v>1.0</v>
      </c>
      <c r="J321" s="8">
        <v>8.0</v>
      </c>
      <c r="K321" s="1" t="s">
        <v>30</v>
      </c>
      <c r="L321" s="8">
        <v>3.0</v>
      </c>
      <c r="M321" s="8">
        <f t="shared" si="23"/>
        <v>5</v>
      </c>
      <c r="N321" s="8">
        <v>5.0</v>
      </c>
      <c r="O321" s="8">
        <v>0.0</v>
      </c>
      <c r="P321" s="1" t="s">
        <v>30</v>
      </c>
    </row>
    <row r="322" ht="15.75" customHeight="1">
      <c r="A322" s="1">
        <v>7.0</v>
      </c>
      <c r="B322" s="6">
        <v>42299.0</v>
      </c>
      <c r="C322" s="7">
        <f t="shared" si="1"/>
        <v>43</v>
      </c>
      <c r="D322" s="7">
        <v>2015.0</v>
      </c>
      <c r="E322" s="1" t="s">
        <v>62</v>
      </c>
      <c r="F322" s="8" t="s">
        <v>37</v>
      </c>
      <c r="G322" s="8" t="s">
        <v>31</v>
      </c>
      <c r="H322" s="8">
        <v>0.0</v>
      </c>
      <c r="I322" s="8">
        <v>0.0</v>
      </c>
      <c r="J322" s="8">
        <v>0.0</v>
      </c>
      <c r="K322" s="1" t="s">
        <v>30</v>
      </c>
      <c r="L322" s="8">
        <v>0.0</v>
      </c>
      <c r="M322" s="8">
        <f t="shared" si="23"/>
        <v>0</v>
      </c>
      <c r="N322" s="8">
        <v>0.0</v>
      </c>
      <c r="O322" s="8">
        <v>0.0</v>
      </c>
      <c r="P322" s="1" t="s">
        <v>30</v>
      </c>
    </row>
    <row r="323" ht="15.75" customHeight="1">
      <c r="A323" s="1">
        <v>7.0</v>
      </c>
      <c r="B323" s="6">
        <v>42299.0</v>
      </c>
      <c r="C323" s="7">
        <f t="shared" si="1"/>
        <v>43</v>
      </c>
      <c r="D323" s="7">
        <v>2015.0</v>
      </c>
      <c r="E323" s="1" t="s">
        <v>62</v>
      </c>
      <c r="F323" s="8" t="s">
        <v>38</v>
      </c>
      <c r="G323" s="8" t="s">
        <v>29</v>
      </c>
      <c r="H323" s="8">
        <v>9.0</v>
      </c>
      <c r="I323" s="8">
        <v>1.0</v>
      </c>
      <c r="J323" s="8">
        <v>8.0</v>
      </c>
      <c r="K323" s="1" t="s">
        <v>30</v>
      </c>
      <c r="L323" s="8" t="s">
        <v>30</v>
      </c>
      <c r="M323" s="8">
        <f t="shared" si="23"/>
        <v>8</v>
      </c>
      <c r="N323" s="8">
        <v>8.0</v>
      </c>
      <c r="O323" s="8">
        <v>0.0</v>
      </c>
      <c r="P323" s="1" t="s">
        <v>30</v>
      </c>
    </row>
    <row r="324" ht="15.75" customHeight="1">
      <c r="A324" s="1">
        <v>7.0</v>
      </c>
      <c r="B324" s="6">
        <v>42299.0</v>
      </c>
      <c r="C324" s="7">
        <f t="shared" si="1"/>
        <v>43</v>
      </c>
      <c r="D324" s="7">
        <v>2015.0</v>
      </c>
      <c r="E324" s="1" t="s">
        <v>62</v>
      </c>
      <c r="F324" s="8" t="s">
        <v>38</v>
      </c>
      <c r="G324" s="8" t="s">
        <v>31</v>
      </c>
      <c r="H324" s="8">
        <v>72.0</v>
      </c>
      <c r="I324" s="8">
        <v>24.0</v>
      </c>
      <c r="J324" s="8">
        <v>48.0</v>
      </c>
      <c r="K324" s="1" t="s">
        <v>30</v>
      </c>
      <c r="L324" s="8">
        <v>2.0</v>
      </c>
      <c r="M324" s="8">
        <f t="shared" si="23"/>
        <v>43</v>
      </c>
      <c r="N324" s="8">
        <v>41.0</v>
      </c>
      <c r="O324" s="8">
        <v>2.0</v>
      </c>
      <c r="P324" s="1" t="s">
        <v>30</v>
      </c>
    </row>
    <row r="325" ht="15.75" customHeight="1">
      <c r="A325" s="1">
        <v>7.0</v>
      </c>
      <c r="B325" s="6">
        <v>42299.0</v>
      </c>
      <c r="C325" s="7">
        <f t="shared" si="1"/>
        <v>43</v>
      </c>
      <c r="D325" s="7">
        <v>2015.0</v>
      </c>
      <c r="E325" s="1" t="s">
        <v>43</v>
      </c>
      <c r="F325" s="8" t="s">
        <v>75</v>
      </c>
      <c r="G325" s="8" t="s">
        <v>29</v>
      </c>
      <c r="H325" s="8">
        <v>0.0</v>
      </c>
      <c r="I325" s="8">
        <v>0.0</v>
      </c>
      <c r="J325" s="8">
        <v>13.0</v>
      </c>
      <c r="K325" s="1">
        <v>1.0</v>
      </c>
      <c r="L325" s="8" t="s">
        <v>30</v>
      </c>
      <c r="M325" s="8">
        <f t="shared" si="23"/>
        <v>12</v>
      </c>
      <c r="N325" s="8">
        <v>12.0</v>
      </c>
      <c r="O325" s="8">
        <v>0.0</v>
      </c>
      <c r="P325" s="1" t="s">
        <v>30</v>
      </c>
    </row>
    <row r="326" ht="15.75" customHeight="1">
      <c r="A326" s="1">
        <v>7.0</v>
      </c>
      <c r="B326" s="6">
        <v>42299.0</v>
      </c>
      <c r="C326" s="7">
        <f t="shared" si="1"/>
        <v>43</v>
      </c>
      <c r="D326" s="7">
        <v>2015.0</v>
      </c>
      <c r="E326" s="1" t="s">
        <v>43</v>
      </c>
      <c r="F326" s="8" t="s">
        <v>75</v>
      </c>
      <c r="G326" s="8" t="s">
        <v>31</v>
      </c>
      <c r="H326" s="8">
        <v>0.0</v>
      </c>
      <c r="I326" s="8">
        <v>0.0</v>
      </c>
      <c r="J326" s="8">
        <v>12.0</v>
      </c>
      <c r="K326" s="1" t="s">
        <v>30</v>
      </c>
      <c r="L326" s="8">
        <v>2.0</v>
      </c>
      <c r="M326" s="8">
        <f t="shared" si="23"/>
        <v>10</v>
      </c>
      <c r="N326" s="8">
        <v>10.0</v>
      </c>
      <c r="O326" s="8">
        <v>0.0</v>
      </c>
      <c r="P326" s="1" t="s">
        <v>30</v>
      </c>
    </row>
    <row r="327" ht="15.75" customHeight="1">
      <c r="A327" s="1">
        <v>7.0</v>
      </c>
      <c r="B327" s="6">
        <v>42299.0</v>
      </c>
      <c r="C327" s="7">
        <f t="shared" si="1"/>
        <v>43</v>
      </c>
      <c r="D327" s="7">
        <v>2015.0</v>
      </c>
      <c r="E327" s="1" t="s">
        <v>43</v>
      </c>
      <c r="F327" s="8" t="s">
        <v>44</v>
      </c>
      <c r="G327" s="8" t="s">
        <v>29</v>
      </c>
      <c r="H327" s="8">
        <v>0.0</v>
      </c>
      <c r="I327" s="8">
        <v>10.0</v>
      </c>
      <c r="J327" s="8">
        <v>10.0</v>
      </c>
      <c r="K327" s="1" t="s">
        <v>30</v>
      </c>
      <c r="L327" s="8">
        <v>4.0</v>
      </c>
      <c r="M327" s="8">
        <f t="shared" si="23"/>
        <v>6</v>
      </c>
      <c r="N327" s="8">
        <v>6.0</v>
      </c>
      <c r="O327" s="8">
        <v>0.0</v>
      </c>
      <c r="P327" s="1" t="s">
        <v>30</v>
      </c>
    </row>
    <row r="328" ht="15.75" customHeight="1">
      <c r="A328" s="1">
        <v>7.0</v>
      </c>
      <c r="B328" s="6">
        <v>42299.0</v>
      </c>
      <c r="C328" s="7">
        <f t="shared" si="1"/>
        <v>43</v>
      </c>
      <c r="D328" s="7">
        <v>2015.0</v>
      </c>
      <c r="E328" s="1" t="s">
        <v>43</v>
      </c>
      <c r="F328" s="8" t="s">
        <v>44</v>
      </c>
      <c r="G328" s="8" t="s">
        <v>31</v>
      </c>
      <c r="H328" s="8">
        <v>0.0</v>
      </c>
      <c r="I328" s="8">
        <v>5.0</v>
      </c>
      <c r="J328" s="8">
        <v>24.0</v>
      </c>
      <c r="K328" s="1" t="s">
        <v>30</v>
      </c>
      <c r="L328" s="8">
        <v>3.0</v>
      </c>
      <c r="M328" s="8">
        <f t="shared" si="23"/>
        <v>20</v>
      </c>
      <c r="N328" s="8">
        <v>20.0</v>
      </c>
      <c r="O328" s="8">
        <v>0.0</v>
      </c>
      <c r="P328" s="1" t="s">
        <v>30</v>
      </c>
    </row>
    <row r="329" ht="15.75" customHeight="1">
      <c r="A329" s="1">
        <v>7.0</v>
      </c>
      <c r="B329" s="6">
        <v>42299.0</v>
      </c>
      <c r="C329" s="7">
        <f t="shared" si="1"/>
        <v>43</v>
      </c>
      <c r="D329" s="7">
        <v>2015.0</v>
      </c>
      <c r="E329" s="1" t="s">
        <v>39</v>
      </c>
      <c r="F329" s="8" t="s">
        <v>40</v>
      </c>
      <c r="G329" s="8" t="s">
        <v>29</v>
      </c>
      <c r="H329" s="8">
        <v>10.0</v>
      </c>
      <c r="I329" s="8">
        <v>0.0</v>
      </c>
      <c r="J329" s="8">
        <v>10.0</v>
      </c>
      <c r="K329" s="1" t="s">
        <v>30</v>
      </c>
      <c r="L329" s="8">
        <v>3.0</v>
      </c>
      <c r="M329" s="8">
        <f t="shared" si="23"/>
        <v>6</v>
      </c>
      <c r="N329" s="8">
        <v>6.0</v>
      </c>
      <c r="O329" s="8">
        <v>0.0</v>
      </c>
      <c r="P329" s="1" t="s">
        <v>30</v>
      </c>
    </row>
    <row r="330" ht="15.75" customHeight="1">
      <c r="A330" s="1">
        <v>7.0</v>
      </c>
      <c r="B330" s="6">
        <v>42299.0</v>
      </c>
      <c r="C330" s="7">
        <f t="shared" si="1"/>
        <v>43</v>
      </c>
      <c r="D330" s="7">
        <v>2015.0</v>
      </c>
      <c r="E330" s="1" t="s">
        <v>39</v>
      </c>
      <c r="F330" s="8" t="s">
        <v>40</v>
      </c>
      <c r="G330" s="8" t="s">
        <v>31</v>
      </c>
      <c r="H330" s="8">
        <v>25.0</v>
      </c>
      <c r="I330" s="8">
        <v>1.0</v>
      </c>
      <c r="J330" s="8">
        <v>24.0</v>
      </c>
      <c r="K330" s="1">
        <v>2.0</v>
      </c>
      <c r="L330" s="8">
        <v>8.0</v>
      </c>
      <c r="M330" s="8">
        <f t="shared" si="23"/>
        <v>12</v>
      </c>
      <c r="N330" s="8">
        <v>12.0</v>
      </c>
      <c r="O330" s="8">
        <v>0.0</v>
      </c>
      <c r="P330" s="1" t="s">
        <v>74</v>
      </c>
    </row>
    <row r="331" ht="15.75" customHeight="1">
      <c r="A331" s="1">
        <v>7.0</v>
      </c>
      <c r="B331" s="6">
        <v>42299.0</v>
      </c>
      <c r="C331" s="7">
        <f t="shared" si="1"/>
        <v>43</v>
      </c>
      <c r="D331" s="7">
        <v>2015.0</v>
      </c>
      <c r="E331" s="1" t="s">
        <v>39</v>
      </c>
      <c r="F331" s="8" t="s">
        <v>41</v>
      </c>
      <c r="G331" s="8" t="s">
        <v>29</v>
      </c>
      <c r="H331" s="8">
        <v>53.0</v>
      </c>
      <c r="I331" s="8">
        <v>15.0</v>
      </c>
      <c r="J331" s="8">
        <v>38.0</v>
      </c>
      <c r="K331" s="1" t="s">
        <v>30</v>
      </c>
      <c r="L331" s="8">
        <v>5.0</v>
      </c>
      <c r="M331" s="8">
        <f t="shared" si="23"/>
        <v>31</v>
      </c>
      <c r="N331" s="8">
        <v>31.0</v>
      </c>
      <c r="O331" s="8">
        <v>0.0</v>
      </c>
      <c r="P331" s="1" t="s">
        <v>30</v>
      </c>
    </row>
    <row r="332" ht="15.75" customHeight="1">
      <c r="A332" s="1">
        <v>7.0</v>
      </c>
      <c r="B332" s="6">
        <v>42299.0</v>
      </c>
      <c r="C332" s="7">
        <f t="shared" si="1"/>
        <v>43</v>
      </c>
      <c r="D332" s="7">
        <v>2015.0</v>
      </c>
      <c r="E332" s="1" t="s">
        <v>39</v>
      </c>
      <c r="F332" s="8" t="s">
        <v>41</v>
      </c>
      <c r="G332" s="8" t="s">
        <v>31</v>
      </c>
      <c r="H332" s="8">
        <v>42.0</v>
      </c>
      <c r="I332" s="8">
        <v>5.0</v>
      </c>
      <c r="J332" s="8">
        <v>37.0</v>
      </c>
      <c r="K332" s="1">
        <v>2.0</v>
      </c>
      <c r="L332" s="8">
        <v>8.0</v>
      </c>
      <c r="M332" s="8">
        <f t="shared" si="23"/>
        <v>26</v>
      </c>
      <c r="N332" s="8">
        <v>26.0</v>
      </c>
      <c r="O332" s="8">
        <v>0.0</v>
      </c>
      <c r="P332" s="1" t="s">
        <v>74</v>
      </c>
    </row>
    <row r="333" ht="15.75" customHeight="1">
      <c r="A333" s="1">
        <v>7.0</v>
      </c>
      <c r="B333" s="6">
        <v>42299.0</v>
      </c>
      <c r="C333" s="7">
        <f t="shared" si="1"/>
        <v>43</v>
      </c>
      <c r="D333" s="7">
        <v>2015.0</v>
      </c>
      <c r="E333" s="1" t="s">
        <v>39</v>
      </c>
      <c r="F333" s="8" t="s">
        <v>42</v>
      </c>
      <c r="G333" s="8" t="s">
        <v>29</v>
      </c>
      <c r="H333" s="8">
        <v>15.0</v>
      </c>
      <c r="I333" s="8">
        <v>4.0</v>
      </c>
      <c r="J333" s="8">
        <v>11.0</v>
      </c>
      <c r="K333" s="1">
        <v>1.0</v>
      </c>
      <c r="L333" s="8">
        <v>2.0</v>
      </c>
      <c r="M333" s="8">
        <f t="shared" si="23"/>
        <v>8</v>
      </c>
      <c r="N333" s="8">
        <v>8.0</v>
      </c>
      <c r="O333" s="8">
        <v>0.0</v>
      </c>
      <c r="P333" s="1" t="s">
        <v>30</v>
      </c>
    </row>
    <row r="334" ht="15.75" customHeight="1">
      <c r="A334" s="1">
        <v>7.0</v>
      </c>
      <c r="B334" s="6">
        <v>42299.0</v>
      </c>
      <c r="C334" s="7">
        <f t="shared" si="1"/>
        <v>43</v>
      </c>
      <c r="D334" s="7">
        <v>2015.0</v>
      </c>
      <c r="E334" s="1" t="s">
        <v>39</v>
      </c>
      <c r="F334" s="8" t="s">
        <v>42</v>
      </c>
      <c r="G334" s="8" t="s">
        <v>31</v>
      </c>
      <c r="H334" s="8">
        <v>12.0</v>
      </c>
      <c r="I334" s="8">
        <v>2.0</v>
      </c>
      <c r="J334" s="8">
        <v>10.0</v>
      </c>
      <c r="K334" s="1" t="s">
        <v>30</v>
      </c>
      <c r="L334" s="8">
        <v>5.0</v>
      </c>
      <c r="M334" s="8">
        <f t="shared" si="23"/>
        <v>5</v>
      </c>
      <c r="N334" s="8">
        <v>5.0</v>
      </c>
      <c r="O334" s="8">
        <v>0.0</v>
      </c>
      <c r="P334" s="1" t="s">
        <v>30</v>
      </c>
    </row>
    <row r="335" ht="15.75" customHeight="1">
      <c r="A335" s="1">
        <v>7.0</v>
      </c>
      <c r="B335" s="6">
        <v>42299.0</v>
      </c>
      <c r="C335" s="7">
        <f t="shared" si="1"/>
        <v>43</v>
      </c>
      <c r="D335" s="7">
        <v>2015.0</v>
      </c>
      <c r="E335" s="1" t="s">
        <v>45</v>
      </c>
      <c r="F335" s="8" t="s">
        <v>46</v>
      </c>
      <c r="G335" s="8" t="s">
        <v>29</v>
      </c>
      <c r="H335" s="8">
        <v>30.0</v>
      </c>
      <c r="I335" s="8">
        <v>7.0</v>
      </c>
      <c r="J335" s="8">
        <v>23.0</v>
      </c>
      <c r="K335" s="1" t="s">
        <v>30</v>
      </c>
      <c r="L335" s="8" t="s">
        <v>30</v>
      </c>
      <c r="M335" s="8">
        <f t="shared" si="23"/>
        <v>22</v>
      </c>
      <c r="N335" s="8">
        <v>22.0</v>
      </c>
      <c r="O335" s="8">
        <v>0.0</v>
      </c>
      <c r="P335" s="1" t="s">
        <v>74</v>
      </c>
    </row>
    <row r="336" ht="15.75" customHeight="1">
      <c r="A336" s="1">
        <v>7.0</v>
      </c>
      <c r="B336" s="6">
        <v>42299.0</v>
      </c>
      <c r="C336" s="7">
        <f t="shared" si="1"/>
        <v>43</v>
      </c>
      <c r="D336" s="7">
        <v>2015.0</v>
      </c>
      <c r="E336" s="1" t="s">
        <v>45</v>
      </c>
      <c r="F336" s="8" t="s">
        <v>46</v>
      </c>
      <c r="G336" s="8" t="s">
        <v>31</v>
      </c>
      <c r="H336" s="8">
        <v>11.0</v>
      </c>
      <c r="I336" s="8">
        <v>3.0</v>
      </c>
      <c r="J336" s="8">
        <v>8.0</v>
      </c>
      <c r="K336" s="1" t="s">
        <v>30</v>
      </c>
      <c r="L336" s="8" t="s">
        <v>30</v>
      </c>
      <c r="M336" s="8">
        <f t="shared" si="23"/>
        <v>8</v>
      </c>
      <c r="N336" s="8">
        <v>8.0</v>
      </c>
      <c r="O336" s="8">
        <v>0.0</v>
      </c>
      <c r="P336" s="1" t="s">
        <v>30</v>
      </c>
    </row>
    <row r="337" ht="15.75" customHeight="1">
      <c r="A337" s="1">
        <v>7.0</v>
      </c>
      <c r="B337" s="6">
        <v>42299.0</v>
      </c>
      <c r="C337" s="7">
        <f t="shared" si="1"/>
        <v>43</v>
      </c>
      <c r="D337" s="7">
        <v>2015.0</v>
      </c>
      <c r="E337" s="1" t="s">
        <v>45</v>
      </c>
      <c r="F337" s="8" t="s">
        <v>48</v>
      </c>
      <c r="G337" s="8" t="s">
        <v>29</v>
      </c>
      <c r="H337" s="8">
        <v>21.0</v>
      </c>
      <c r="I337" s="8">
        <v>5.0</v>
      </c>
      <c r="J337" s="8">
        <v>16.0</v>
      </c>
      <c r="K337" s="1">
        <v>2.0</v>
      </c>
      <c r="L337" s="8">
        <v>6.0</v>
      </c>
      <c r="M337" s="8">
        <f t="shared" si="23"/>
        <v>7</v>
      </c>
      <c r="N337" s="8">
        <v>7.0</v>
      </c>
      <c r="O337" s="8">
        <v>0.0</v>
      </c>
      <c r="P337" s="1" t="s">
        <v>30</v>
      </c>
    </row>
    <row r="338" ht="15.75" customHeight="1">
      <c r="A338" s="1">
        <v>7.0</v>
      </c>
      <c r="B338" s="6">
        <v>42299.0</v>
      </c>
      <c r="C338" s="7">
        <f t="shared" si="1"/>
        <v>43</v>
      </c>
      <c r="D338" s="7">
        <v>2015.0</v>
      </c>
      <c r="E338" s="1" t="s">
        <v>45</v>
      </c>
      <c r="F338" s="8" t="s">
        <v>48</v>
      </c>
      <c r="G338" s="8" t="s">
        <v>31</v>
      </c>
      <c r="H338" s="8" t="s">
        <v>30</v>
      </c>
      <c r="I338" s="8" t="s">
        <v>30</v>
      </c>
      <c r="J338" s="8" t="s">
        <v>30</v>
      </c>
      <c r="K338" s="1" t="s">
        <v>30</v>
      </c>
      <c r="L338" s="8" t="s">
        <v>30</v>
      </c>
      <c r="M338" s="8" t="s">
        <v>30</v>
      </c>
      <c r="N338" s="8" t="s">
        <v>30</v>
      </c>
      <c r="O338" s="8">
        <v>0.0</v>
      </c>
      <c r="P338" s="1" t="s">
        <v>30</v>
      </c>
    </row>
    <row r="339" ht="15.75" customHeight="1">
      <c r="A339" s="1">
        <v>4.0</v>
      </c>
      <c r="B339" s="6">
        <v>42212.0</v>
      </c>
      <c r="C339" s="7">
        <f t="shared" si="1"/>
        <v>31</v>
      </c>
      <c r="D339" s="7">
        <v>2015.0</v>
      </c>
      <c r="E339" s="1" t="s">
        <v>62</v>
      </c>
      <c r="F339" s="8" t="s">
        <v>36</v>
      </c>
      <c r="G339" s="8" t="s">
        <v>31</v>
      </c>
      <c r="H339" s="8">
        <v>73.0</v>
      </c>
      <c r="I339" s="8">
        <v>47.0</v>
      </c>
      <c r="J339" s="8">
        <v>26.0</v>
      </c>
      <c r="K339" s="1">
        <v>4.0</v>
      </c>
      <c r="L339" s="8">
        <v>3.0</v>
      </c>
      <c r="M339" s="8">
        <v>11.0</v>
      </c>
      <c r="N339" s="8">
        <v>11.0</v>
      </c>
      <c r="O339" s="8" t="s">
        <v>30</v>
      </c>
      <c r="P339" s="1" t="s">
        <v>30</v>
      </c>
      <c r="W339" s="1">
        <v>11.0</v>
      </c>
    </row>
    <row r="340" ht="15.75" customHeight="1">
      <c r="B340" s="8"/>
      <c r="C340" s="8"/>
      <c r="D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ht="15.75" customHeight="1">
      <c r="B341" s="8"/>
      <c r="C341" s="8"/>
      <c r="D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ht="15.75" customHeight="1">
      <c r="B342" s="8"/>
      <c r="C342" s="8"/>
      <c r="D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ht="15.75" customHeight="1">
      <c r="B343" s="8"/>
      <c r="C343" s="8"/>
      <c r="D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ht="15.75" customHeight="1">
      <c r="B344" s="8"/>
      <c r="C344" s="8"/>
      <c r="D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ht="15.75" customHeight="1">
      <c r="B345" s="8"/>
      <c r="C345" s="8"/>
      <c r="D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ht="15.75" customHeight="1">
      <c r="B346" s="8"/>
      <c r="C346" s="8"/>
      <c r="D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ht="15.75" customHeight="1">
      <c r="B347" s="8"/>
      <c r="C347" s="8"/>
      <c r="D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ht="15.75" customHeight="1">
      <c r="B348" s="8"/>
      <c r="C348" s="8"/>
      <c r="D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ht="15.75" customHeight="1">
      <c r="B349" s="8"/>
      <c r="C349" s="8"/>
      <c r="D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ht="15.75" customHeight="1">
      <c r="B350" s="8"/>
      <c r="C350" s="8"/>
      <c r="D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ht="15.75" customHeight="1">
      <c r="B351" s="8"/>
      <c r="C351" s="8"/>
      <c r="D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ht="15.75" customHeight="1">
      <c r="B352" s="8"/>
      <c r="C352" s="8"/>
      <c r="D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ht="15.75" customHeight="1">
      <c r="B353" s="8"/>
      <c r="C353" s="8"/>
      <c r="D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ht="15.75" customHeight="1">
      <c r="B354" s="8"/>
      <c r="C354" s="8"/>
      <c r="D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ht="15.75" customHeight="1">
      <c r="B355" s="8"/>
      <c r="C355" s="8"/>
      <c r="D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ht="15.75" customHeight="1">
      <c r="B356" s="8"/>
      <c r="C356" s="8"/>
      <c r="D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ht="15.75" customHeight="1">
      <c r="B357" s="8"/>
      <c r="C357" s="8"/>
      <c r="D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ht="15.75" customHeight="1">
      <c r="B358" s="8"/>
      <c r="C358" s="8"/>
      <c r="D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ht="15.75" customHeight="1">
      <c r="B359" s="8"/>
      <c r="C359" s="8"/>
      <c r="D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ht="15.75" customHeight="1">
      <c r="B360" s="8"/>
      <c r="C360" s="8"/>
      <c r="D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ht="15.75" customHeight="1">
      <c r="B361" s="8"/>
      <c r="C361" s="8"/>
      <c r="D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ht="15.75" customHeight="1">
      <c r="B362" s="8"/>
      <c r="C362" s="8"/>
      <c r="D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ht="15.75" customHeight="1">
      <c r="B363" s="8"/>
      <c r="C363" s="8"/>
      <c r="D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ht="15.75" customHeight="1">
      <c r="B364" s="8"/>
      <c r="C364" s="8"/>
      <c r="D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ht="15.75" customHeight="1">
      <c r="B365" s="8"/>
      <c r="C365" s="8"/>
      <c r="D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ht="15.75" customHeight="1">
      <c r="B366" s="8"/>
      <c r="C366" s="8"/>
      <c r="D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ht="15.75" customHeight="1">
      <c r="B367" s="8"/>
      <c r="C367" s="8"/>
      <c r="D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ht="15.75" customHeight="1">
      <c r="B368" s="8"/>
      <c r="C368" s="8"/>
      <c r="D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ht="15.75" customHeight="1">
      <c r="B369" s="8"/>
      <c r="C369" s="8"/>
      <c r="D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ht="15.75" customHeight="1">
      <c r="B370" s="8"/>
      <c r="C370" s="8"/>
      <c r="D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ht="15.75" customHeight="1">
      <c r="B371" s="8"/>
      <c r="C371" s="8"/>
      <c r="D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ht="15.75" customHeight="1">
      <c r="B372" s="8"/>
      <c r="C372" s="8"/>
      <c r="D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ht="15.75" customHeight="1">
      <c r="B373" s="8"/>
      <c r="C373" s="8"/>
      <c r="D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ht="15.75" customHeight="1">
      <c r="B374" s="8"/>
      <c r="C374" s="8"/>
      <c r="D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ht="15.75" customHeight="1">
      <c r="B375" s="8"/>
      <c r="C375" s="8"/>
      <c r="D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ht="15.75" customHeight="1">
      <c r="B376" s="8"/>
      <c r="C376" s="8"/>
      <c r="D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ht="15.75" customHeight="1">
      <c r="B377" s="8"/>
      <c r="C377" s="8"/>
      <c r="D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ht="15.75" customHeight="1">
      <c r="B378" s="8"/>
      <c r="C378" s="8"/>
      <c r="D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ht="15.75" customHeight="1">
      <c r="B379" s="8"/>
      <c r="C379" s="8"/>
      <c r="D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ht="15.75" customHeight="1">
      <c r="B380" s="8"/>
      <c r="C380" s="8"/>
      <c r="D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ht="15.75" customHeight="1">
      <c r="B381" s="8"/>
      <c r="C381" s="8"/>
      <c r="D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ht="15.75" customHeight="1">
      <c r="B382" s="8"/>
      <c r="C382" s="8"/>
      <c r="D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ht="15.75" customHeight="1">
      <c r="B383" s="8"/>
      <c r="C383" s="8"/>
      <c r="D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ht="15.75" customHeight="1">
      <c r="B384" s="8"/>
      <c r="C384" s="8"/>
      <c r="D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ht="15.75" customHeight="1">
      <c r="B385" s="8"/>
      <c r="C385" s="8"/>
      <c r="D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ht="15.75" customHeight="1">
      <c r="B386" s="8"/>
      <c r="C386" s="8"/>
      <c r="D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ht="15.75" customHeight="1">
      <c r="B387" s="8"/>
      <c r="C387" s="8"/>
      <c r="D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ht="15.75" customHeight="1">
      <c r="B388" s="8"/>
      <c r="C388" s="8"/>
      <c r="D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ht="15.75" customHeight="1">
      <c r="B389" s="8"/>
      <c r="C389" s="8"/>
      <c r="D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ht="15.75" customHeight="1">
      <c r="B390" s="8"/>
      <c r="C390" s="8"/>
      <c r="D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ht="15.75" customHeight="1">
      <c r="B391" s="8"/>
      <c r="C391" s="8"/>
      <c r="D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ht="15.75" customHeight="1">
      <c r="B392" s="8"/>
      <c r="C392" s="8"/>
      <c r="D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ht="15.75" customHeight="1">
      <c r="B393" s="8"/>
      <c r="C393" s="8"/>
      <c r="D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ht="15.75" customHeight="1">
      <c r="B394" s="8"/>
      <c r="C394" s="8"/>
      <c r="D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ht="15.75" customHeight="1">
      <c r="B395" s="8"/>
      <c r="C395" s="8"/>
      <c r="D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ht="15.75" customHeight="1">
      <c r="B396" s="8"/>
      <c r="C396" s="8"/>
      <c r="D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ht="15.75" customHeight="1">
      <c r="B397" s="8"/>
      <c r="C397" s="8"/>
      <c r="D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ht="15.75" customHeight="1">
      <c r="B398" s="8"/>
      <c r="C398" s="8"/>
      <c r="D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ht="15.75" customHeight="1">
      <c r="B399" s="8"/>
      <c r="C399" s="8"/>
      <c r="D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ht="15.75" customHeight="1">
      <c r="B400" s="8"/>
      <c r="C400" s="8"/>
      <c r="D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ht="15.75" customHeight="1">
      <c r="B401" s="8"/>
      <c r="C401" s="8"/>
      <c r="D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ht="15.75" customHeight="1">
      <c r="B402" s="8"/>
      <c r="C402" s="8"/>
      <c r="D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ht="15.75" customHeight="1">
      <c r="B403" s="8"/>
      <c r="C403" s="8"/>
      <c r="D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ht="15.75" customHeight="1">
      <c r="B404" s="8"/>
      <c r="C404" s="8"/>
      <c r="D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ht="15.75" customHeight="1">
      <c r="B405" s="8"/>
      <c r="C405" s="8"/>
      <c r="D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ht="15.75" customHeight="1">
      <c r="B406" s="8"/>
      <c r="C406" s="8"/>
      <c r="D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ht="15.75" customHeight="1">
      <c r="B407" s="8"/>
      <c r="C407" s="8"/>
      <c r="D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ht="15.75" customHeight="1">
      <c r="B408" s="8"/>
      <c r="C408" s="8"/>
      <c r="D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ht="15.75" customHeight="1">
      <c r="B409" s="8"/>
      <c r="C409" s="8"/>
      <c r="D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ht="15.75" customHeight="1">
      <c r="B410" s="8"/>
      <c r="C410" s="8"/>
      <c r="D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ht="15.75" customHeight="1">
      <c r="B411" s="8"/>
      <c r="C411" s="8"/>
      <c r="D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ht="15.75" customHeight="1">
      <c r="B412" s="8"/>
      <c r="C412" s="8"/>
      <c r="D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ht="15.75" customHeight="1">
      <c r="B413" s="8"/>
      <c r="C413" s="8"/>
      <c r="D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ht="15.75" customHeight="1">
      <c r="B414" s="8"/>
      <c r="C414" s="8"/>
      <c r="D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ht="15.75" customHeight="1">
      <c r="B415" s="8"/>
      <c r="C415" s="8"/>
      <c r="D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ht="15.75" customHeight="1">
      <c r="B416" s="8"/>
      <c r="C416" s="8"/>
      <c r="D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ht="15.75" customHeight="1">
      <c r="B417" s="8"/>
      <c r="C417" s="8"/>
      <c r="D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ht="15.75" customHeight="1">
      <c r="B418" s="8"/>
      <c r="C418" s="8"/>
      <c r="D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ht="15.75" customHeight="1">
      <c r="B419" s="8"/>
      <c r="C419" s="8"/>
      <c r="D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ht="15.75" customHeight="1">
      <c r="B420" s="8"/>
      <c r="C420" s="8"/>
      <c r="D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ht="15.75" customHeight="1">
      <c r="B421" s="8"/>
      <c r="C421" s="8"/>
      <c r="D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ht="15.75" customHeight="1">
      <c r="B422" s="8"/>
      <c r="C422" s="8"/>
      <c r="D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ht="15.75" customHeight="1">
      <c r="B423" s="8"/>
      <c r="C423" s="8"/>
      <c r="D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ht="15.75" customHeight="1">
      <c r="B424" s="8"/>
      <c r="C424" s="8"/>
      <c r="D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ht="15.75" customHeight="1">
      <c r="B425" s="8"/>
      <c r="C425" s="8"/>
      <c r="D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ht="15.75" customHeight="1">
      <c r="B426" s="8"/>
      <c r="C426" s="8"/>
      <c r="D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ht="15.75" customHeight="1">
      <c r="B427" s="8"/>
      <c r="C427" s="8"/>
      <c r="D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ht="15.75" customHeight="1">
      <c r="B428" s="8"/>
      <c r="C428" s="8"/>
      <c r="D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ht="15.75" customHeight="1">
      <c r="B429" s="8"/>
      <c r="C429" s="8"/>
      <c r="D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ht="15.75" customHeight="1">
      <c r="B430" s="8"/>
      <c r="C430" s="8"/>
      <c r="D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ht="15.75" customHeight="1">
      <c r="B431" s="8"/>
      <c r="C431" s="8"/>
      <c r="D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ht="15.75" customHeight="1">
      <c r="B432" s="8"/>
      <c r="C432" s="8"/>
      <c r="D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ht="15.75" customHeight="1">
      <c r="B433" s="8"/>
      <c r="C433" s="8"/>
      <c r="D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ht="15.75" customHeight="1">
      <c r="B434" s="8"/>
      <c r="C434" s="8"/>
      <c r="D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ht="15.75" customHeight="1">
      <c r="B435" s="8"/>
      <c r="C435" s="8"/>
      <c r="D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ht="15.75" customHeight="1">
      <c r="B436" s="8"/>
      <c r="C436" s="8"/>
      <c r="D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ht="15.75" customHeight="1">
      <c r="B437" s="8"/>
      <c r="C437" s="8"/>
      <c r="D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ht="15.75" customHeight="1">
      <c r="B438" s="8"/>
      <c r="C438" s="8"/>
      <c r="D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ht="15.75" customHeight="1">
      <c r="B439" s="8"/>
      <c r="C439" s="8"/>
      <c r="D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ht="15.75" customHeight="1">
      <c r="B440" s="8"/>
      <c r="C440" s="8"/>
      <c r="D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ht="15.75" customHeight="1">
      <c r="B441" s="8"/>
      <c r="C441" s="8"/>
      <c r="D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ht="15.75" customHeight="1">
      <c r="B442" s="8"/>
      <c r="C442" s="8"/>
      <c r="D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ht="15.75" customHeight="1">
      <c r="B443" s="8"/>
      <c r="C443" s="8"/>
      <c r="D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ht="15.75" customHeight="1">
      <c r="B444" s="8"/>
      <c r="C444" s="8"/>
      <c r="D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ht="15.75" customHeight="1">
      <c r="B445" s="8"/>
      <c r="C445" s="8"/>
      <c r="D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ht="15.75" customHeight="1">
      <c r="B446" s="8"/>
      <c r="C446" s="8"/>
      <c r="D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ht="15.75" customHeight="1">
      <c r="B447" s="8"/>
      <c r="C447" s="8"/>
      <c r="D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ht="15.75" customHeight="1">
      <c r="B448" s="8"/>
      <c r="C448" s="8"/>
      <c r="D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ht="15.75" customHeight="1">
      <c r="B449" s="8"/>
      <c r="C449" s="8"/>
      <c r="D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ht="15.75" customHeight="1">
      <c r="B450" s="8"/>
      <c r="C450" s="8"/>
      <c r="D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ht="15.75" customHeight="1">
      <c r="B451" s="8"/>
      <c r="C451" s="8"/>
      <c r="D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ht="15.75" customHeight="1">
      <c r="B452" s="8"/>
      <c r="C452" s="8"/>
      <c r="D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ht="15.75" customHeight="1">
      <c r="B453" s="8"/>
      <c r="C453" s="8"/>
      <c r="D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ht="15.75" customHeight="1">
      <c r="B454" s="8"/>
      <c r="C454" s="8"/>
      <c r="D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ht="15.75" customHeight="1">
      <c r="B455" s="8"/>
      <c r="C455" s="8"/>
      <c r="D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ht="15.75" customHeight="1">
      <c r="B456" s="8"/>
      <c r="C456" s="8"/>
      <c r="D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ht="15.75" customHeight="1">
      <c r="B457" s="8"/>
      <c r="C457" s="8"/>
      <c r="D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ht="15.75" customHeight="1">
      <c r="B458" s="8"/>
      <c r="C458" s="8"/>
      <c r="D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ht="15.75" customHeight="1">
      <c r="B459" s="8"/>
      <c r="C459" s="8"/>
      <c r="D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ht="15.75" customHeight="1">
      <c r="B460" s="8"/>
      <c r="C460" s="8"/>
      <c r="D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ht="15.75" customHeight="1">
      <c r="B461" s="8"/>
      <c r="C461" s="8"/>
      <c r="D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ht="15.75" customHeight="1">
      <c r="B462" s="8"/>
      <c r="C462" s="8"/>
      <c r="D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ht="15.75" customHeight="1">
      <c r="B463" s="8"/>
      <c r="C463" s="8"/>
      <c r="D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ht="15.75" customHeight="1">
      <c r="B464" s="8"/>
      <c r="C464" s="8"/>
      <c r="D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ht="15.75" customHeight="1">
      <c r="B465" s="8"/>
      <c r="C465" s="8"/>
      <c r="D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ht="15.75" customHeight="1">
      <c r="B466" s="8"/>
      <c r="C466" s="8"/>
      <c r="D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ht="15.75" customHeight="1">
      <c r="B467" s="8"/>
      <c r="C467" s="8"/>
      <c r="D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ht="15.75" customHeight="1">
      <c r="B468" s="8"/>
      <c r="C468" s="8"/>
      <c r="D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ht="15.75" customHeight="1">
      <c r="B469" s="8"/>
      <c r="C469" s="8"/>
      <c r="D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ht="15.75" customHeight="1">
      <c r="B470" s="8"/>
      <c r="C470" s="8"/>
      <c r="D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ht="15.75" customHeight="1">
      <c r="B471" s="8"/>
      <c r="C471" s="8"/>
      <c r="D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ht="15.75" customHeight="1">
      <c r="B472" s="8"/>
      <c r="C472" s="8"/>
      <c r="D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ht="15.75" customHeight="1">
      <c r="B473" s="8"/>
      <c r="C473" s="8"/>
      <c r="D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ht="15.75" customHeight="1">
      <c r="B474" s="8"/>
      <c r="C474" s="8"/>
      <c r="D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ht="15.75" customHeight="1">
      <c r="B475" s="8"/>
      <c r="C475" s="8"/>
      <c r="D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ht="15.75" customHeight="1">
      <c r="B476" s="8"/>
      <c r="C476" s="8"/>
      <c r="D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ht="15.75" customHeight="1">
      <c r="B477" s="8"/>
      <c r="C477" s="8"/>
      <c r="D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ht="15.75" customHeight="1">
      <c r="B478" s="8"/>
      <c r="C478" s="8"/>
      <c r="D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ht="15.75" customHeight="1">
      <c r="B479" s="8"/>
      <c r="C479" s="8"/>
      <c r="D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ht="15.75" customHeight="1">
      <c r="B480" s="8"/>
      <c r="C480" s="8"/>
      <c r="D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ht="15.75" customHeight="1">
      <c r="B481" s="8"/>
      <c r="C481" s="8"/>
      <c r="D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ht="15.75" customHeight="1">
      <c r="B482" s="8"/>
      <c r="C482" s="8"/>
      <c r="D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ht="15.75" customHeight="1">
      <c r="B483" s="8"/>
      <c r="C483" s="8"/>
      <c r="D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ht="15.75" customHeight="1">
      <c r="B484" s="8"/>
      <c r="C484" s="8"/>
      <c r="D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ht="15.75" customHeight="1">
      <c r="B485" s="8"/>
      <c r="C485" s="8"/>
      <c r="D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ht="15.75" customHeight="1">
      <c r="B486" s="8"/>
      <c r="C486" s="8"/>
      <c r="D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ht="15.75" customHeight="1">
      <c r="B487" s="8"/>
      <c r="C487" s="8"/>
      <c r="D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ht="15.75" customHeight="1">
      <c r="B488" s="8"/>
      <c r="C488" s="8"/>
      <c r="D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ht="15.75" customHeight="1">
      <c r="B489" s="8"/>
      <c r="C489" s="8"/>
      <c r="D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ht="15.75" customHeight="1">
      <c r="B490" s="8"/>
      <c r="C490" s="8"/>
      <c r="D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ht="15.75" customHeight="1">
      <c r="B491" s="8"/>
      <c r="C491" s="8"/>
      <c r="D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ht="15.75" customHeight="1">
      <c r="B492" s="8"/>
      <c r="C492" s="8"/>
      <c r="D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ht="15.75" customHeight="1">
      <c r="B493" s="8"/>
      <c r="C493" s="8"/>
      <c r="D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ht="15.75" customHeight="1">
      <c r="B494" s="8"/>
      <c r="C494" s="8"/>
      <c r="D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ht="15.75" customHeight="1">
      <c r="B495" s="8"/>
      <c r="C495" s="8"/>
      <c r="D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ht="15.75" customHeight="1">
      <c r="B496" s="8"/>
      <c r="C496" s="8"/>
      <c r="D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ht="15.75" customHeight="1">
      <c r="B497" s="8"/>
      <c r="C497" s="8"/>
      <c r="D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ht="15.75" customHeight="1">
      <c r="B498" s="8"/>
      <c r="C498" s="8"/>
      <c r="D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ht="15.75" customHeight="1">
      <c r="B499" s="8"/>
      <c r="C499" s="8"/>
      <c r="D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ht="15.75" customHeight="1">
      <c r="B500" s="8"/>
      <c r="C500" s="8"/>
      <c r="D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ht="15.75" customHeight="1">
      <c r="B501" s="8"/>
      <c r="C501" s="8"/>
      <c r="D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ht="15.75" customHeight="1">
      <c r="B502" s="8"/>
      <c r="C502" s="8"/>
      <c r="D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ht="15.75" customHeight="1">
      <c r="B503" s="8"/>
      <c r="C503" s="8"/>
      <c r="D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ht="15.75" customHeight="1">
      <c r="B504" s="8"/>
      <c r="C504" s="8"/>
      <c r="D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ht="15.75" customHeight="1">
      <c r="B505" s="8"/>
      <c r="C505" s="8"/>
      <c r="D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ht="15.75" customHeight="1">
      <c r="B506" s="8"/>
      <c r="C506" s="8"/>
      <c r="D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ht="15.75" customHeight="1">
      <c r="B507" s="8"/>
      <c r="C507" s="8"/>
      <c r="D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ht="15.75" customHeight="1">
      <c r="B508" s="8"/>
      <c r="C508" s="8"/>
      <c r="D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ht="15.75" customHeight="1">
      <c r="B509" s="8"/>
      <c r="C509" s="8"/>
      <c r="D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ht="15.75" customHeight="1">
      <c r="B510" s="8"/>
      <c r="C510" s="8"/>
      <c r="D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ht="15.75" customHeight="1">
      <c r="B511" s="8"/>
      <c r="C511" s="8"/>
      <c r="D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ht="15.75" customHeight="1">
      <c r="B512" s="8"/>
      <c r="C512" s="8"/>
      <c r="D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ht="15.75" customHeight="1">
      <c r="B513" s="8"/>
      <c r="C513" s="8"/>
      <c r="D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ht="15.75" customHeight="1">
      <c r="B514" s="8"/>
      <c r="C514" s="8"/>
      <c r="D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ht="15.75" customHeight="1">
      <c r="B515" s="8"/>
      <c r="C515" s="8"/>
      <c r="D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ht="15.75" customHeight="1">
      <c r="B516" s="8"/>
      <c r="C516" s="8"/>
      <c r="D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ht="15.75" customHeight="1">
      <c r="B517" s="8"/>
      <c r="C517" s="8"/>
      <c r="D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ht="15.75" customHeight="1">
      <c r="B518" s="8"/>
      <c r="C518" s="8"/>
      <c r="D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ht="15.75" customHeight="1">
      <c r="B519" s="8"/>
      <c r="C519" s="8"/>
      <c r="D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ht="15.75" customHeight="1">
      <c r="B520" s="8"/>
      <c r="C520" s="8"/>
      <c r="D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ht="15.75" customHeight="1">
      <c r="B521" s="8"/>
      <c r="C521" s="8"/>
      <c r="D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ht="15.75" customHeight="1">
      <c r="B522" s="8"/>
      <c r="C522" s="8"/>
      <c r="D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ht="15.75" customHeight="1">
      <c r="B523" s="8"/>
      <c r="C523" s="8"/>
      <c r="D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ht="15.75" customHeight="1">
      <c r="B524" s="8"/>
      <c r="C524" s="8"/>
      <c r="D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ht="15.75" customHeight="1">
      <c r="B525" s="8"/>
      <c r="C525" s="8"/>
      <c r="D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ht="15.75" customHeight="1">
      <c r="B526" s="8"/>
      <c r="C526" s="8"/>
      <c r="D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ht="15.75" customHeight="1">
      <c r="B527" s="8"/>
      <c r="C527" s="8"/>
      <c r="D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ht="15.75" customHeight="1">
      <c r="B528" s="8"/>
      <c r="C528" s="8"/>
      <c r="D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ht="15.75" customHeight="1">
      <c r="B529" s="8"/>
      <c r="C529" s="8"/>
      <c r="D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ht="15.75" customHeight="1">
      <c r="B530" s="8"/>
      <c r="C530" s="8"/>
      <c r="D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ht="15.75" customHeight="1">
      <c r="B531" s="8"/>
      <c r="C531" s="8"/>
      <c r="D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ht="15.75" customHeight="1">
      <c r="B532" s="8"/>
      <c r="C532" s="8"/>
      <c r="D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ht="15.75" customHeight="1">
      <c r="B533" s="8"/>
      <c r="C533" s="8"/>
      <c r="D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ht="15.75" customHeight="1">
      <c r="B534" s="8"/>
      <c r="C534" s="8"/>
      <c r="D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ht="15.75" customHeight="1">
      <c r="B535" s="8"/>
      <c r="C535" s="8"/>
      <c r="D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ht="15.75" customHeight="1">
      <c r="B536" s="8"/>
      <c r="C536" s="8"/>
      <c r="D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ht="15.75" customHeight="1">
      <c r="B537" s="8"/>
      <c r="C537" s="8"/>
      <c r="D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ht="15.75" customHeight="1">
      <c r="B538" s="8"/>
      <c r="C538" s="8"/>
      <c r="D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ht="15.75" customHeight="1">
      <c r="B539" s="8"/>
      <c r="C539" s="8"/>
      <c r="D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ht="15.75" customHeight="1">
      <c r="B540" s="8"/>
      <c r="C540" s="8"/>
      <c r="D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ht="15.75" customHeight="1">
      <c r="B541" s="8"/>
      <c r="C541" s="8"/>
      <c r="D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ht="15.75" customHeight="1">
      <c r="B542" s="8"/>
      <c r="C542" s="8"/>
      <c r="D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ht="15.75" customHeight="1">
      <c r="B543" s="8"/>
      <c r="C543" s="8"/>
      <c r="D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ht="15.75" customHeight="1">
      <c r="B544" s="8"/>
      <c r="C544" s="8"/>
      <c r="D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ht="15.75" customHeight="1">
      <c r="B545" s="8"/>
      <c r="C545" s="8"/>
      <c r="D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ht="15.75" customHeight="1">
      <c r="B546" s="8"/>
      <c r="C546" s="8"/>
      <c r="D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ht="15.75" customHeight="1">
      <c r="B547" s="8"/>
      <c r="C547" s="8"/>
      <c r="D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ht="15.75" customHeight="1">
      <c r="B548" s="8"/>
      <c r="C548" s="8"/>
      <c r="D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ht="15.75" customHeight="1">
      <c r="B549" s="8"/>
      <c r="C549" s="8"/>
      <c r="D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ht="15.75" customHeight="1">
      <c r="B550" s="8"/>
      <c r="C550" s="8"/>
      <c r="D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ht="15.75" customHeight="1">
      <c r="B551" s="8"/>
      <c r="C551" s="8"/>
      <c r="D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ht="15.75" customHeight="1">
      <c r="B552" s="8"/>
      <c r="C552" s="8"/>
      <c r="D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ht="15.75" customHeight="1">
      <c r="B553" s="8"/>
      <c r="C553" s="8"/>
      <c r="D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ht="15.75" customHeight="1">
      <c r="B554" s="8"/>
      <c r="C554" s="8"/>
      <c r="D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ht="15.75" customHeight="1">
      <c r="B555" s="8"/>
      <c r="C555" s="8"/>
      <c r="D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ht="15.75" customHeight="1">
      <c r="B556" s="8"/>
      <c r="C556" s="8"/>
      <c r="D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ht="15.75" customHeight="1">
      <c r="B557" s="8"/>
      <c r="C557" s="8"/>
      <c r="D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ht="15.75" customHeight="1">
      <c r="B558" s="8"/>
      <c r="C558" s="8"/>
      <c r="D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ht="15.75" customHeight="1">
      <c r="B559" s="8"/>
      <c r="C559" s="8"/>
      <c r="D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ht="15.75" customHeight="1">
      <c r="B560" s="8"/>
      <c r="C560" s="8"/>
      <c r="D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ht="15.75" customHeight="1">
      <c r="B561" s="8"/>
      <c r="C561" s="8"/>
      <c r="D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ht="15.75" customHeight="1">
      <c r="B562" s="8"/>
      <c r="C562" s="8"/>
      <c r="D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ht="15.75" customHeight="1">
      <c r="B563" s="8"/>
      <c r="C563" s="8"/>
      <c r="D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ht="15.75" customHeight="1">
      <c r="B564" s="8"/>
      <c r="C564" s="8"/>
      <c r="D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ht="15.75" customHeight="1">
      <c r="B565" s="8"/>
      <c r="C565" s="8"/>
      <c r="D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ht="15.75" customHeight="1">
      <c r="B566" s="8"/>
      <c r="C566" s="8"/>
      <c r="D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ht="15.75" customHeight="1">
      <c r="B567" s="8"/>
      <c r="C567" s="8"/>
      <c r="D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ht="15.75" customHeight="1">
      <c r="B568" s="8"/>
      <c r="C568" s="8"/>
      <c r="D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ht="15.75" customHeight="1">
      <c r="B569" s="8"/>
      <c r="C569" s="8"/>
      <c r="D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ht="15.75" customHeight="1">
      <c r="B570" s="8"/>
      <c r="C570" s="8"/>
      <c r="D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ht="15.75" customHeight="1">
      <c r="B571" s="8"/>
      <c r="C571" s="8"/>
      <c r="D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ht="15.75" customHeight="1">
      <c r="B572" s="8"/>
      <c r="C572" s="8"/>
      <c r="D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ht="15.75" customHeight="1">
      <c r="B573" s="8"/>
      <c r="C573" s="8"/>
      <c r="D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ht="15.75" customHeight="1">
      <c r="B574" s="8"/>
      <c r="C574" s="8"/>
      <c r="D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ht="15.75" customHeight="1">
      <c r="B575" s="8"/>
      <c r="C575" s="8"/>
      <c r="D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ht="15.75" customHeight="1">
      <c r="B576" s="8"/>
      <c r="C576" s="8"/>
      <c r="D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ht="15.75" customHeight="1">
      <c r="B577" s="8"/>
      <c r="C577" s="8"/>
      <c r="D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ht="15.75" customHeight="1">
      <c r="B578" s="8"/>
      <c r="C578" s="8"/>
      <c r="D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ht="15.75" customHeight="1">
      <c r="B579" s="8"/>
      <c r="C579" s="8"/>
      <c r="D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ht="15.75" customHeight="1">
      <c r="B580" s="8"/>
      <c r="C580" s="8"/>
      <c r="D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ht="15.75" customHeight="1">
      <c r="B581" s="8"/>
      <c r="C581" s="8"/>
      <c r="D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ht="15.75" customHeight="1">
      <c r="B582" s="8"/>
      <c r="C582" s="8"/>
      <c r="D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ht="15.75" customHeight="1">
      <c r="B583" s="8"/>
      <c r="C583" s="8"/>
      <c r="D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ht="15.75" customHeight="1">
      <c r="B584" s="8"/>
      <c r="C584" s="8"/>
      <c r="D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ht="15.75" customHeight="1">
      <c r="B585" s="8"/>
      <c r="C585" s="8"/>
      <c r="D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ht="15.75" customHeight="1">
      <c r="B586" s="8"/>
      <c r="C586" s="8"/>
      <c r="D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ht="15.75" customHeight="1">
      <c r="B587" s="8"/>
      <c r="C587" s="8"/>
      <c r="D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ht="15.75" customHeight="1">
      <c r="B588" s="8"/>
      <c r="C588" s="8"/>
      <c r="D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ht="15.75" customHeight="1">
      <c r="B589" s="8"/>
      <c r="C589" s="8"/>
      <c r="D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ht="15.75" customHeight="1">
      <c r="B590" s="8"/>
      <c r="C590" s="8"/>
      <c r="D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ht="15.75" customHeight="1">
      <c r="B591" s="8"/>
      <c r="C591" s="8"/>
      <c r="D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ht="15.75" customHeight="1">
      <c r="B592" s="8"/>
      <c r="C592" s="8"/>
      <c r="D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ht="15.75" customHeight="1">
      <c r="B593" s="8"/>
      <c r="C593" s="8"/>
      <c r="D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ht="15.75" customHeight="1">
      <c r="B594" s="8"/>
      <c r="C594" s="8"/>
      <c r="D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ht="15.75" customHeight="1">
      <c r="B595" s="8"/>
      <c r="C595" s="8"/>
      <c r="D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ht="15.75" customHeight="1">
      <c r="B596" s="8"/>
      <c r="C596" s="8"/>
      <c r="D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ht="15.75" customHeight="1">
      <c r="B597" s="8"/>
      <c r="C597" s="8"/>
      <c r="D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ht="15.75" customHeight="1">
      <c r="B598" s="8"/>
      <c r="C598" s="8"/>
      <c r="D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ht="15.75" customHeight="1">
      <c r="B599" s="8"/>
      <c r="C599" s="8"/>
      <c r="D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ht="15.75" customHeight="1">
      <c r="B600" s="8"/>
      <c r="C600" s="8"/>
      <c r="D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ht="15.75" customHeight="1">
      <c r="B601" s="8"/>
      <c r="C601" s="8"/>
      <c r="D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ht="15.75" customHeight="1">
      <c r="B602" s="8"/>
      <c r="C602" s="8"/>
      <c r="D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ht="15.75" customHeight="1">
      <c r="B603" s="8"/>
      <c r="C603" s="8"/>
      <c r="D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ht="15.75" customHeight="1">
      <c r="B604" s="8"/>
      <c r="C604" s="8"/>
      <c r="D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ht="15.75" customHeight="1">
      <c r="B605" s="8"/>
      <c r="C605" s="8"/>
      <c r="D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ht="15.75" customHeight="1">
      <c r="B606" s="8"/>
      <c r="C606" s="8"/>
      <c r="D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ht="15.75" customHeight="1">
      <c r="B607" s="8"/>
      <c r="C607" s="8"/>
      <c r="D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ht="15.75" customHeight="1">
      <c r="B608" s="8"/>
      <c r="C608" s="8"/>
      <c r="D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ht="15.75" customHeight="1">
      <c r="B609" s="8"/>
      <c r="C609" s="8"/>
      <c r="D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ht="15.75" customHeight="1">
      <c r="B610" s="8"/>
      <c r="C610" s="8"/>
      <c r="D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ht="15.75" customHeight="1">
      <c r="B611" s="8"/>
      <c r="C611" s="8"/>
      <c r="D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ht="15.75" customHeight="1">
      <c r="B612" s="8"/>
      <c r="C612" s="8"/>
      <c r="D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ht="15.75" customHeight="1">
      <c r="B613" s="8"/>
      <c r="C613" s="8"/>
      <c r="D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ht="15.75" customHeight="1">
      <c r="B614" s="8"/>
      <c r="C614" s="8"/>
      <c r="D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ht="15.75" customHeight="1">
      <c r="B615" s="8"/>
      <c r="C615" s="8"/>
      <c r="D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ht="15.75" customHeight="1">
      <c r="B616" s="8"/>
      <c r="C616" s="8"/>
      <c r="D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ht="15.75" customHeight="1">
      <c r="B617" s="8"/>
      <c r="C617" s="8"/>
      <c r="D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ht="15.75" customHeight="1">
      <c r="B618" s="8"/>
      <c r="C618" s="8"/>
      <c r="D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ht="15.75" customHeight="1">
      <c r="B619" s="8"/>
      <c r="C619" s="8"/>
      <c r="D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ht="15.75" customHeight="1">
      <c r="B620" s="8"/>
      <c r="C620" s="8"/>
      <c r="D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ht="15.75" customHeight="1">
      <c r="B621" s="8"/>
      <c r="C621" s="8"/>
      <c r="D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ht="15.75" customHeight="1">
      <c r="B622" s="8"/>
      <c r="C622" s="8"/>
      <c r="D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ht="15.75" customHeight="1">
      <c r="B623" s="8"/>
      <c r="C623" s="8"/>
      <c r="D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ht="15.75" customHeight="1">
      <c r="B624" s="8"/>
      <c r="C624" s="8"/>
      <c r="D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ht="15.75" customHeight="1">
      <c r="B625" s="8"/>
      <c r="C625" s="8"/>
      <c r="D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ht="15.75" customHeight="1">
      <c r="B626" s="8"/>
      <c r="C626" s="8"/>
      <c r="D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ht="15.75" customHeight="1">
      <c r="B627" s="8"/>
      <c r="C627" s="8"/>
      <c r="D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ht="15.75" customHeight="1">
      <c r="B628" s="8"/>
      <c r="C628" s="8"/>
      <c r="D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ht="15.75" customHeight="1">
      <c r="B629" s="8"/>
      <c r="C629" s="8"/>
      <c r="D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ht="15.75" customHeight="1">
      <c r="B630" s="8"/>
      <c r="C630" s="8"/>
      <c r="D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ht="15.75" customHeight="1">
      <c r="B631" s="8"/>
      <c r="C631" s="8"/>
      <c r="D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ht="15.75" customHeight="1">
      <c r="B632" s="8"/>
      <c r="C632" s="8"/>
      <c r="D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ht="15.75" customHeight="1">
      <c r="B633" s="8"/>
      <c r="C633" s="8"/>
      <c r="D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ht="15.75" customHeight="1">
      <c r="B634" s="8"/>
      <c r="C634" s="8"/>
      <c r="D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ht="15.75" customHeight="1">
      <c r="B635" s="8"/>
      <c r="C635" s="8"/>
      <c r="D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ht="15.75" customHeight="1">
      <c r="B636" s="8"/>
      <c r="C636" s="8"/>
      <c r="D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ht="15.75" customHeight="1">
      <c r="B637" s="8"/>
      <c r="C637" s="8"/>
      <c r="D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ht="15.75" customHeight="1">
      <c r="B638" s="8"/>
      <c r="C638" s="8"/>
      <c r="D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ht="15.75" customHeight="1">
      <c r="B639" s="8"/>
      <c r="C639" s="8"/>
      <c r="D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ht="15.75" customHeight="1">
      <c r="B640" s="8"/>
      <c r="C640" s="8"/>
      <c r="D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ht="15.75" customHeight="1">
      <c r="B641" s="8"/>
      <c r="C641" s="8"/>
      <c r="D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ht="15.75" customHeight="1">
      <c r="B642" s="8"/>
      <c r="C642" s="8"/>
      <c r="D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ht="15.75" customHeight="1">
      <c r="B643" s="8"/>
      <c r="C643" s="8"/>
      <c r="D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ht="15.75" customHeight="1">
      <c r="B644" s="8"/>
      <c r="C644" s="8"/>
      <c r="D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ht="15.75" customHeight="1">
      <c r="B645" s="8"/>
      <c r="C645" s="8"/>
      <c r="D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ht="15.75" customHeight="1">
      <c r="B646" s="8"/>
      <c r="C646" s="8"/>
      <c r="D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ht="15.75" customHeight="1">
      <c r="B647" s="8"/>
      <c r="C647" s="8"/>
      <c r="D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ht="15.75" customHeight="1">
      <c r="B648" s="8"/>
      <c r="C648" s="8"/>
      <c r="D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ht="15.75" customHeight="1">
      <c r="B649" s="8"/>
      <c r="C649" s="8"/>
      <c r="D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ht="15.75" customHeight="1">
      <c r="B650" s="8"/>
      <c r="C650" s="8"/>
      <c r="D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ht="15.75" customHeight="1">
      <c r="B651" s="8"/>
      <c r="C651" s="8"/>
      <c r="D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ht="15.75" customHeight="1">
      <c r="B652" s="8"/>
      <c r="C652" s="8"/>
      <c r="D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ht="15.75" customHeight="1">
      <c r="B653" s="8"/>
      <c r="C653" s="8"/>
      <c r="D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ht="15.75" customHeight="1">
      <c r="B654" s="8"/>
      <c r="C654" s="8"/>
      <c r="D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ht="15.75" customHeight="1">
      <c r="B655" s="8"/>
      <c r="C655" s="8"/>
      <c r="D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ht="15.75" customHeight="1">
      <c r="B656" s="8"/>
      <c r="C656" s="8"/>
      <c r="D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ht="15.75" customHeight="1">
      <c r="B657" s="8"/>
      <c r="C657" s="8"/>
      <c r="D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ht="15.75" customHeight="1">
      <c r="B658" s="8"/>
      <c r="C658" s="8"/>
      <c r="D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ht="15.75" customHeight="1">
      <c r="B659" s="8"/>
      <c r="C659" s="8"/>
      <c r="D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ht="15.75" customHeight="1">
      <c r="B660" s="8"/>
      <c r="C660" s="8"/>
      <c r="D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ht="15.75" customHeight="1">
      <c r="B661" s="8"/>
      <c r="C661" s="8"/>
      <c r="D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ht="15.75" customHeight="1">
      <c r="B662" s="8"/>
      <c r="C662" s="8"/>
      <c r="D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ht="15.75" customHeight="1">
      <c r="B663" s="8"/>
      <c r="C663" s="8"/>
      <c r="D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ht="15.75" customHeight="1">
      <c r="B664" s="8"/>
      <c r="C664" s="8"/>
      <c r="D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ht="15.75" customHeight="1">
      <c r="B665" s="8"/>
      <c r="C665" s="8"/>
      <c r="D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ht="15.75" customHeight="1">
      <c r="B666" s="8"/>
      <c r="C666" s="8"/>
      <c r="D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ht="15.75" customHeight="1">
      <c r="B667" s="8"/>
      <c r="C667" s="8"/>
      <c r="D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ht="15.75" customHeight="1">
      <c r="B668" s="8"/>
      <c r="C668" s="8"/>
      <c r="D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ht="15.75" customHeight="1">
      <c r="B669" s="8"/>
      <c r="C669" s="8"/>
      <c r="D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ht="15.75" customHeight="1">
      <c r="B670" s="8"/>
      <c r="C670" s="8"/>
      <c r="D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ht="15.75" customHeight="1">
      <c r="B671" s="8"/>
      <c r="C671" s="8"/>
      <c r="D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ht="15.75" customHeight="1">
      <c r="B672" s="8"/>
      <c r="C672" s="8"/>
      <c r="D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ht="15.75" customHeight="1">
      <c r="B673" s="8"/>
      <c r="C673" s="8"/>
      <c r="D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ht="15.75" customHeight="1">
      <c r="B674" s="8"/>
      <c r="C674" s="8"/>
      <c r="D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ht="15.75" customHeight="1">
      <c r="B675" s="8"/>
      <c r="C675" s="8"/>
      <c r="D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ht="15.75" customHeight="1">
      <c r="B676" s="8"/>
      <c r="C676" s="8"/>
      <c r="D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ht="15.75" customHeight="1">
      <c r="B677" s="8"/>
      <c r="C677" s="8"/>
      <c r="D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ht="15.75" customHeight="1">
      <c r="B678" s="8"/>
      <c r="C678" s="8"/>
      <c r="D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ht="15.75" customHeight="1">
      <c r="B679" s="8"/>
      <c r="C679" s="8"/>
      <c r="D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ht="15.75" customHeight="1">
      <c r="B680" s="8"/>
      <c r="C680" s="8"/>
      <c r="D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ht="15.75" customHeight="1">
      <c r="B681" s="8"/>
      <c r="C681" s="8"/>
      <c r="D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ht="15.75" customHeight="1">
      <c r="B682" s="8"/>
      <c r="C682" s="8"/>
      <c r="D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ht="15.75" customHeight="1">
      <c r="B683" s="8"/>
      <c r="C683" s="8"/>
      <c r="D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ht="15.75" customHeight="1">
      <c r="B684" s="8"/>
      <c r="C684" s="8"/>
      <c r="D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ht="15.75" customHeight="1">
      <c r="B685" s="8"/>
      <c r="C685" s="8"/>
      <c r="D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ht="15.75" customHeight="1">
      <c r="B686" s="8"/>
      <c r="C686" s="8"/>
      <c r="D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ht="15.75" customHeight="1">
      <c r="B687" s="8"/>
      <c r="C687" s="8"/>
      <c r="D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ht="15.75" customHeight="1">
      <c r="B688" s="8"/>
      <c r="C688" s="8"/>
      <c r="D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ht="15.75" customHeight="1">
      <c r="B689" s="8"/>
      <c r="C689" s="8"/>
      <c r="D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ht="15.75" customHeight="1">
      <c r="B690" s="8"/>
      <c r="C690" s="8"/>
      <c r="D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ht="15.75" customHeight="1">
      <c r="B691" s="8"/>
      <c r="C691" s="8"/>
      <c r="D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ht="15.75" customHeight="1">
      <c r="B692" s="8"/>
      <c r="C692" s="8"/>
      <c r="D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ht="15.75" customHeight="1">
      <c r="B693" s="8"/>
      <c r="C693" s="8"/>
      <c r="D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ht="15.75" customHeight="1">
      <c r="B694" s="8"/>
      <c r="C694" s="8"/>
      <c r="D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ht="15.75" customHeight="1">
      <c r="B695" s="8"/>
      <c r="C695" s="8"/>
      <c r="D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ht="15.75" customHeight="1">
      <c r="B696" s="8"/>
      <c r="C696" s="8"/>
      <c r="D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ht="15.75" customHeight="1">
      <c r="B697" s="8"/>
      <c r="C697" s="8"/>
      <c r="D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ht="15.75" customHeight="1">
      <c r="B698" s="8"/>
      <c r="C698" s="8"/>
      <c r="D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ht="15.75" customHeight="1">
      <c r="B699" s="8"/>
      <c r="C699" s="8"/>
      <c r="D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ht="15.75" customHeight="1">
      <c r="B700" s="8"/>
      <c r="C700" s="8"/>
      <c r="D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ht="15.75" customHeight="1">
      <c r="B701" s="8"/>
      <c r="C701" s="8"/>
      <c r="D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ht="15.75" customHeight="1">
      <c r="B702" s="8"/>
      <c r="C702" s="8"/>
      <c r="D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ht="15.75" customHeight="1">
      <c r="B703" s="8"/>
      <c r="C703" s="8"/>
      <c r="D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ht="15.75" customHeight="1">
      <c r="B704" s="8"/>
      <c r="C704" s="8"/>
      <c r="D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ht="15.75" customHeight="1">
      <c r="B705" s="8"/>
      <c r="C705" s="8"/>
      <c r="D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ht="15.75" customHeight="1">
      <c r="B706" s="8"/>
      <c r="C706" s="8"/>
      <c r="D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ht="15.75" customHeight="1">
      <c r="B707" s="8"/>
      <c r="C707" s="8"/>
      <c r="D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ht="15.75" customHeight="1">
      <c r="B708" s="8"/>
      <c r="C708" s="8"/>
      <c r="D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ht="15.75" customHeight="1">
      <c r="B709" s="8"/>
      <c r="C709" s="8"/>
      <c r="D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ht="15.75" customHeight="1">
      <c r="B710" s="8"/>
      <c r="C710" s="8"/>
      <c r="D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ht="15.75" customHeight="1">
      <c r="B711" s="8"/>
      <c r="C711" s="8"/>
      <c r="D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ht="15.75" customHeight="1">
      <c r="B712" s="8"/>
      <c r="C712" s="8"/>
      <c r="D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ht="15.75" customHeight="1">
      <c r="B713" s="8"/>
      <c r="C713" s="8"/>
      <c r="D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ht="15.75" customHeight="1">
      <c r="B714" s="8"/>
      <c r="C714" s="8"/>
      <c r="D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ht="15.75" customHeight="1">
      <c r="B715" s="8"/>
      <c r="C715" s="8"/>
      <c r="D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ht="15.75" customHeight="1">
      <c r="B716" s="8"/>
      <c r="C716" s="8"/>
      <c r="D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ht="15.75" customHeight="1">
      <c r="B717" s="8"/>
      <c r="C717" s="8"/>
      <c r="D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ht="15.75" customHeight="1">
      <c r="B718" s="8"/>
      <c r="C718" s="8"/>
      <c r="D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ht="15.75" customHeight="1">
      <c r="B719" s="8"/>
      <c r="C719" s="8"/>
      <c r="D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ht="15.75" customHeight="1">
      <c r="B720" s="8"/>
      <c r="C720" s="8"/>
      <c r="D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ht="15.75" customHeight="1">
      <c r="B721" s="8"/>
      <c r="C721" s="8"/>
      <c r="D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ht="15.75" customHeight="1">
      <c r="B722" s="8"/>
      <c r="C722" s="8"/>
      <c r="D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ht="15.75" customHeight="1">
      <c r="B723" s="8"/>
      <c r="C723" s="8"/>
      <c r="D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ht="15.75" customHeight="1">
      <c r="B724" s="8"/>
      <c r="C724" s="8"/>
      <c r="D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ht="15.75" customHeight="1">
      <c r="B725" s="8"/>
      <c r="C725" s="8"/>
      <c r="D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ht="15.75" customHeight="1">
      <c r="B726" s="8"/>
      <c r="C726" s="8"/>
      <c r="D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ht="15.75" customHeight="1">
      <c r="B727" s="8"/>
      <c r="C727" s="8"/>
      <c r="D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ht="15.75" customHeight="1">
      <c r="B728" s="8"/>
      <c r="C728" s="8"/>
      <c r="D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ht="15.75" customHeight="1">
      <c r="B729" s="8"/>
      <c r="C729" s="8"/>
      <c r="D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ht="15.75" customHeight="1">
      <c r="B730" s="8"/>
      <c r="C730" s="8"/>
      <c r="D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ht="15.75" customHeight="1">
      <c r="B731" s="8"/>
      <c r="C731" s="8"/>
      <c r="D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ht="15.75" customHeight="1">
      <c r="B732" s="8"/>
      <c r="C732" s="8"/>
      <c r="D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ht="15.75" customHeight="1">
      <c r="B733" s="8"/>
      <c r="C733" s="8"/>
      <c r="D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ht="15.75" customHeight="1">
      <c r="B734" s="8"/>
      <c r="C734" s="8"/>
      <c r="D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ht="15.75" customHeight="1">
      <c r="B735" s="8"/>
      <c r="C735" s="8"/>
      <c r="D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ht="15.75" customHeight="1">
      <c r="B736" s="8"/>
      <c r="C736" s="8"/>
      <c r="D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ht="15.75" customHeight="1">
      <c r="B737" s="8"/>
      <c r="C737" s="8"/>
      <c r="D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ht="15.75" customHeight="1">
      <c r="B738" s="8"/>
      <c r="C738" s="8"/>
      <c r="D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ht="15.75" customHeight="1">
      <c r="B739" s="8"/>
      <c r="C739" s="8"/>
      <c r="D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ht="15.75" customHeight="1">
      <c r="B740" s="8"/>
      <c r="C740" s="8"/>
      <c r="D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ht="15.75" customHeight="1">
      <c r="B741" s="8"/>
      <c r="C741" s="8"/>
      <c r="D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ht="15.75" customHeight="1">
      <c r="B742" s="8"/>
      <c r="C742" s="8"/>
      <c r="D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ht="15.75" customHeight="1">
      <c r="B743" s="8"/>
      <c r="C743" s="8"/>
      <c r="D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ht="15.75" customHeight="1">
      <c r="B744" s="8"/>
      <c r="C744" s="8"/>
      <c r="D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ht="15.75" customHeight="1">
      <c r="B745" s="8"/>
      <c r="C745" s="8"/>
      <c r="D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ht="15.75" customHeight="1">
      <c r="B746" s="8"/>
      <c r="C746" s="8"/>
      <c r="D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ht="15.75" customHeight="1">
      <c r="B747" s="8"/>
      <c r="C747" s="8"/>
      <c r="D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ht="15.75" customHeight="1">
      <c r="B748" s="8"/>
      <c r="C748" s="8"/>
      <c r="D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ht="15.75" customHeight="1">
      <c r="B749" s="8"/>
      <c r="C749" s="8"/>
      <c r="D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ht="15.75" customHeight="1">
      <c r="B750" s="8"/>
      <c r="C750" s="8"/>
      <c r="D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ht="15.75" customHeight="1">
      <c r="B751" s="8"/>
      <c r="C751" s="8"/>
      <c r="D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ht="15.75" customHeight="1">
      <c r="B752" s="8"/>
      <c r="C752" s="8"/>
      <c r="D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ht="15.75" customHeight="1">
      <c r="B753" s="8"/>
      <c r="C753" s="8"/>
      <c r="D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ht="15.75" customHeight="1">
      <c r="B754" s="8"/>
      <c r="C754" s="8"/>
      <c r="D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ht="15.75" customHeight="1">
      <c r="B755" s="8"/>
      <c r="C755" s="8"/>
      <c r="D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ht="15.75" customHeight="1">
      <c r="B756" s="8"/>
      <c r="C756" s="8"/>
      <c r="D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ht="15.75" customHeight="1">
      <c r="B757" s="8"/>
      <c r="C757" s="8"/>
      <c r="D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ht="15.75" customHeight="1">
      <c r="B758" s="8"/>
      <c r="C758" s="8"/>
      <c r="D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ht="15.75" customHeight="1">
      <c r="B759" s="8"/>
      <c r="C759" s="8"/>
      <c r="D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ht="15.75" customHeight="1">
      <c r="B760" s="8"/>
      <c r="C760" s="8"/>
      <c r="D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ht="15.75" customHeight="1">
      <c r="B761" s="8"/>
      <c r="C761" s="8"/>
      <c r="D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ht="15.75" customHeight="1">
      <c r="B762" s="8"/>
      <c r="C762" s="8"/>
      <c r="D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ht="15.75" customHeight="1">
      <c r="B763" s="8"/>
      <c r="C763" s="8"/>
      <c r="D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ht="15.75" customHeight="1">
      <c r="B764" s="8"/>
      <c r="C764" s="8"/>
      <c r="D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ht="15.75" customHeight="1">
      <c r="B765" s="8"/>
      <c r="C765" s="8"/>
      <c r="D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ht="15.75" customHeight="1">
      <c r="B766" s="8"/>
      <c r="C766" s="8"/>
      <c r="D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ht="15.75" customHeight="1">
      <c r="B767" s="8"/>
      <c r="C767" s="8"/>
      <c r="D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ht="15.75" customHeight="1">
      <c r="B768" s="8"/>
      <c r="C768" s="8"/>
      <c r="D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ht="15.75" customHeight="1">
      <c r="B769" s="8"/>
      <c r="C769" s="8"/>
      <c r="D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ht="15.75" customHeight="1">
      <c r="B770" s="8"/>
      <c r="C770" s="8"/>
      <c r="D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ht="15.75" customHeight="1">
      <c r="B771" s="8"/>
      <c r="C771" s="8"/>
      <c r="D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ht="15.75" customHeight="1">
      <c r="B772" s="8"/>
      <c r="C772" s="8"/>
      <c r="D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ht="15.75" customHeight="1">
      <c r="B773" s="8"/>
      <c r="C773" s="8"/>
      <c r="D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ht="15.75" customHeight="1">
      <c r="B774" s="8"/>
      <c r="C774" s="8"/>
      <c r="D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ht="15.75" customHeight="1">
      <c r="B775" s="8"/>
      <c r="C775" s="8"/>
      <c r="D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ht="15.75" customHeight="1">
      <c r="B776" s="8"/>
      <c r="C776" s="8"/>
      <c r="D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ht="15.75" customHeight="1">
      <c r="B777" s="8"/>
      <c r="C777" s="8"/>
      <c r="D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ht="15.75" customHeight="1">
      <c r="B778" s="8"/>
      <c r="C778" s="8"/>
      <c r="D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ht="15.75" customHeight="1">
      <c r="B779" s="8"/>
      <c r="C779" s="8"/>
      <c r="D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ht="15.75" customHeight="1">
      <c r="B780" s="8"/>
      <c r="C780" s="8"/>
      <c r="D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ht="15.75" customHeight="1">
      <c r="B781" s="8"/>
      <c r="C781" s="8"/>
      <c r="D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ht="15.75" customHeight="1">
      <c r="B782" s="8"/>
      <c r="C782" s="8"/>
      <c r="D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ht="15.75" customHeight="1">
      <c r="B783" s="8"/>
      <c r="C783" s="8"/>
      <c r="D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ht="15.75" customHeight="1">
      <c r="B784" s="8"/>
      <c r="C784" s="8"/>
      <c r="D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ht="15.75" customHeight="1">
      <c r="B785" s="8"/>
      <c r="C785" s="8"/>
      <c r="D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ht="15.75" customHeight="1">
      <c r="B786" s="8"/>
      <c r="C786" s="8"/>
      <c r="D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ht="15.75" customHeight="1">
      <c r="B787" s="8"/>
      <c r="C787" s="8"/>
      <c r="D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ht="15.75" customHeight="1">
      <c r="B788" s="8"/>
      <c r="C788" s="8"/>
      <c r="D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ht="15.75" customHeight="1">
      <c r="B789" s="8"/>
      <c r="C789" s="8"/>
      <c r="D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ht="15.75" customHeight="1">
      <c r="B790" s="8"/>
      <c r="C790" s="8"/>
      <c r="D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ht="15.75" customHeight="1">
      <c r="B791" s="8"/>
      <c r="C791" s="8"/>
      <c r="D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ht="15.75" customHeight="1">
      <c r="B792" s="8"/>
      <c r="C792" s="8"/>
      <c r="D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ht="15.75" customHeight="1">
      <c r="B793" s="8"/>
      <c r="C793" s="8"/>
      <c r="D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ht="15.75" customHeight="1">
      <c r="B794" s="8"/>
      <c r="C794" s="8"/>
      <c r="D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ht="15.75" customHeight="1">
      <c r="B795" s="8"/>
      <c r="C795" s="8"/>
      <c r="D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ht="15.75" customHeight="1">
      <c r="B796" s="8"/>
      <c r="C796" s="8"/>
      <c r="D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ht="15.75" customHeight="1">
      <c r="B797" s="8"/>
      <c r="C797" s="8"/>
      <c r="D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ht="15.75" customHeight="1">
      <c r="B798" s="8"/>
      <c r="C798" s="8"/>
      <c r="D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ht="15.75" customHeight="1">
      <c r="B799" s="8"/>
      <c r="C799" s="8"/>
      <c r="D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ht="15.75" customHeight="1">
      <c r="B800" s="8"/>
      <c r="C800" s="8"/>
      <c r="D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ht="15.75" customHeight="1">
      <c r="B801" s="8"/>
      <c r="C801" s="8"/>
      <c r="D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ht="15.75" customHeight="1">
      <c r="B802" s="8"/>
      <c r="C802" s="8"/>
      <c r="D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ht="15.75" customHeight="1">
      <c r="B803" s="8"/>
      <c r="C803" s="8"/>
      <c r="D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ht="15.75" customHeight="1">
      <c r="B804" s="8"/>
      <c r="C804" s="8"/>
      <c r="D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ht="15.75" customHeight="1">
      <c r="B805" s="8"/>
      <c r="C805" s="8"/>
      <c r="D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ht="15.75" customHeight="1">
      <c r="B806" s="8"/>
      <c r="C806" s="8"/>
      <c r="D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ht="15.75" customHeight="1">
      <c r="B807" s="8"/>
      <c r="C807" s="8"/>
      <c r="D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ht="15.75" customHeight="1">
      <c r="B808" s="8"/>
      <c r="C808" s="8"/>
      <c r="D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ht="15.75" customHeight="1">
      <c r="B809" s="8"/>
      <c r="C809" s="8"/>
      <c r="D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ht="15.75" customHeight="1">
      <c r="B810" s="8"/>
      <c r="C810" s="8"/>
      <c r="D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ht="15.75" customHeight="1">
      <c r="B811" s="8"/>
      <c r="C811" s="8"/>
      <c r="D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ht="15.75" customHeight="1">
      <c r="B812" s="8"/>
      <c r="C812" s="8"/>
      <c r="D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ht="15.75" customHeight="1">
      <c r="B813" s="8"/>
      <c r="C813" s="8"/>
      <c r="D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ht="15.75" customHeight="1">
      <c r="B814" s="8"/>
      <c r="C814" s="8"/>
      <c r="D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ht="15.75" customHeight="1">
      <c r="B815" s="8"/>
      <c r="C815" s="8"/>
      <c r="D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ht="15.75" customHeight="1">
      <c r="B816" s="8"/>
      <c r="C816" s="8"/>
      <c r="D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ht="15.75" customHeight="1">
      <c r="B817" s="8"/>
      <c r="C817" s="8"/>
      <c r="D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ht="15.75" customHeight="1">
      <c r="B818" s="8"/>
      <c r="C818" s="8"/>
      <c r="D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ht="15.75" customHeight="1">
      <c r="B819" s="8"/>
      <c r="C819" s="8"/>
      <c r="D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ht="15.75" customHeight="1">
      <c r="B820" s="8"/>
      <c r="C820" s="8"/>
      <c r="D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ht="15.75" customHeight="1">
      <c r="B821" s="8"/>
      <c r="C821" s="8"/>
      <c r="D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ht="15.75" customHeight="1">
      <c r="B822" s="8"/>
      <c r="C822" s="8"/>
      <c r="D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ht="15.75" customHeight="1">
      <c r="B823" s="8"/>
      <c r="C823" s="8"/>
      <c r="D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ht="15.75" customHeight="1">
      <c r="B824" s="8"/>
      <c r="C824" s="8"/>
      <c r="D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ht="15.75" customHeight="1">
      <c r="B825" s="8"/>
      <c r="C825" s="8"/>
      <c r="D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ht="15.75" customHeight="1">
      <c r="B826" s="8"/>
      <c r="C826" s="8"/>
      <c r="D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ht="15.75" customHeight="1">
      <c r="B827" s="8"/>
      <c r="C827" s="8"/>
      <c r="D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ht="15.75" customHeight="1">
      <c r="B828" s="8"/>
      <c r="C828" s="8"/>
      <c r="D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ht="15.75" customHeight="1">
      <c r="B829" s="8"/>
      <c r="C829" s="8"/>
      <c r="D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ht="15.75" customHeight="1">
      <c r="B830" s="8"/>
      <c r="C830" s="8"/>
      <c r="D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ht="15.75" customHeight="1">
      <c r="B831" s="8"/>
      <c r="C831" s="8"/>
      <c r="D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ht="15.75" customHeight="1">
      <c r="B832" s="8"/>
      <c r="C832" s="8"/>
      <c r="D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ht="15.75" customHeight="1">
      <c r="B833" s="8"/>
      <c r="C833" s="8"/>
      <c r="D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ht="15.75" customHeight="1">
      <c r="B834" s="8"/>
      <c r="C834" s="8"/>
      <c r="D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ht="15.75" customHeight="1">
      <c r="B835" s="8"/>
      <c r="C835" s="8"/>
      <c r="D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ht="15.75" customHeight="1">
      <c r="B836" s="8"/>
      <c r="C836" s="8"/>
      <c r="D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ht="15.75" customHeight="1">
      <c r="B837" s="8"/>
      <c r="C837" s="8"/>
      <c r="D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ht="15.75" customHeight="1">
      <c r="B838" s="8"/>
      <c r="C838" s="8"/>
      <c r="D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ht="15.75" customHeight="1">
      <c r="B839" s="8"/>
      <c r="C839" s="8"/>
      <c r="D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ht="15.75" customHeight="1">
      <c r="B840" s="8"/>
      <c r="C840" s="8"/>
      <c r="D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ht="15.75" customHeight="1">
      <c r="B841" s="8"/>
      <c r="C841" s="8"/>
      <c r="D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ht="15.75" customHeight="1">
      <c r="B842" s="8"/>
      <c r="C842" s="8"/>
      <c r="D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ht="15.75" customHeight="1">
      <c r="B843" s="8"/>
      <c r="C843" s="8"/>
      <c r="D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ht="15.75" customHeight="1">
      <c r="B844" s="8"/>
      <c r="C844" s="8"/>
      <c r="D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ht="15.75" customHeight="1">
      <c r="B845" s="8"/>
      <c r="C845" s="8"/>
      <c r="D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ht="15.75" customHeight="1">
      <c r="B846" s="8"/>
      <c r="C846" s="8"/>
      <c r="D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ht="15.75" customHeight="1">
      <c r="B847" s="8"/>
      <c r="C847" s="8"/>
      <c r="D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ht="15.75" customHeight="1">
      <c r="B848" s="8"/>
      <c r="C848" s="8"/>
      <c r="D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ht="15.75" customHeight="1">
      <c r="B849" s="8"/>
      <c r="C849" s="8"/>
      <c r="D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ht="15.75" customHeight="1">
      <c r="B850" s="8"/>
      <c r="C850" s="8"/>
      <c r="D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ht="15.75" customHeight="1">
      <c r="B851" s="8"/>
      <c r="C851" s="8"/>
      <c r="D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ht="15.75" customHeight="1">
      <c r="B852" s="8"/>
      <c r="C852" s="8"/>
      <c r="D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ht="15.75" customHeight="1">
      <c r="B853" s="8"/>
      <c r="C853" s="8"/>
      <c r="D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ht="15.75" customHeight="1">
      <c r="B854" s="8"/>
      <c r="C854" s="8"/>
      <c r="D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ht="15.75" customHeight="1">
      <c r="B855" s="8"/>
      <c r="C855" s="8"/>
      <c r="D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ht="15.75" customHeight="1">
      <c r="B856" s="8"/>
      <c r="C856" s="8"/>
      <c r="D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ht="15.75" customHeight="1">
      <c r="B857" s="8"/>
      <c r="C857" s="8"/>
      <c r="D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ht="15.75" customHeight="1">
      <c r="B858" s="8"/>
      <c r="C858" s="8"/>
      <c r="D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ht="15.75" customHeight="1">
      <c r="B859" s="8"/>
      <c r="C859" s="8"/>
      <c r="D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ht="15.75" customHeight="1">
      <c r="B860" s="8"/>
      <c r="C860" s="8"/>
      <c r="D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ht="15.75" customHeight="1">
      <c r="B861" s="8"/>
      <c r="C861" s="8"/>
      <c r="D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ht="15.75" customHeight="1">
      <c r="B862" s="8"/>
      <c r="C862" s="8"/>
      <c r="D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ht="15.75" customHeight="1">
      <c r="B863" s="8"/>
      <c r="C863" s="8"/>
      <c r="D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ht="15.75" customHeight="1">
      <c r="B864" s="8"/>
      <c r="C864" s="8"/>
      <c r="D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ht="15.75" customHeight="1">
      <c r="B865" s="8"/>
      <c r="C865" s="8"/>
      <c r="D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ht="15.75" customHeight="1">
      <c r="B866" s="8"/>
      <c r="C866" s="8"/>
      <c r="D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ht="15.75" customHeight="1">
      <c r="B867" s="8"/>
      <c r="C867" s="8"/>
      <c r="D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ht="15.75" customHeight="1">
      <c r="B868" s="8"/>
      <c r="C868" s="8"/>
      <c r="D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ht="15.75" customHeight="1">
      <c r="B869" s="8"/>
      <c r="C869" s="8"/>
      <c r="D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ht="15.75" customHeight="1">
      <c r="B870" s="8"/>
      <c r="C870" s="8"/>
      <c r="D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ht="15.75" customHeight="1">
      <c r="B871" s="8"/>
      <c r="C871" s="8"/>
      <c r="D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ht="15.75" customHeight="1">
      <c r="B872" s="8"/>
      <c r="C872" s="8"/>
      <c r="D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ht="15.75" customHeight="1">
      <c r="B873" s="8"/>
      <c r="C873" s="8"/>
      <c r="D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ht="15.75" customHeight="1">
      <c r="B874" s="8"/>
      <c r="C874" s="8"/>
      <c r="D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ht="15.75" customHeight="1">
      <c r="B875" s="8"/>
      <c r="C875" s="8"/>
      <c r="D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ht="15.75" customHeight="1">
      <c r="B876" s="8"/>
      <c r="C876" s="8"/>
      <c r="D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ht="15.75" customHeight="1">
      <c r="B877" s="8"/>
      <c r="C877" s="8"/>
      <c r="D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ht="15.75" customHeight="1">
      <c r="B878" s="8"/>
      <c r="C878" s="8"/>
      <c r="D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ht="15.75" customHeight="1">
      <c r="B879" s="8"/>
      <c r="C879" s="8"/>
      <c r="D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ht="15.75" customHeight="1">
      <c r="B880" s="8"/>
      <c r="C880" s="8"/>
      <c r="D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ht="15.75" customHeight="1">
      <c r="B881" s="8"/>
      <c r="C881" s="8"/>
      <c r="D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ht="15.75" customHeight="1">
      <c r="B882" s="8"/>
      <c r="C882" s="8"/>
      <c r="D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ht="15.75" customHeight="1">
      <c r="B883" s="8"/>
      <c r="C883" s="8"/>
      <c r="D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ht="15.75" customHeight="1">
      <c r="B884" s="8"/>
      <c r="C884" s="8"/>
      <c r="D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ht="15.75" customHeight="1">
      <c r="B885" s="8"/>
      <c r="C885" s="8"/>
      <c r="D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ht="15.75" customHeight="1">
      <c r="B886" s="8"/>
      <c r="C886" s="8"/>
      <c r="D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ht="15.75" customHeight="1">
      <c r="B887" s="8"/>
      <c r="C887" s="8"/>
      <c r="D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ht="15.75" customHeight="1">
      <c r="B888" s="8"/>
      <c r="C888" s="8"/>
      <c r="D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ht="15.75" customHeight="1">
      <c r="B889" s="8"/>
      <c r="C889" s="8"/>
      <c r="D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ht="15.75" customHeight="1">
      <c r="B890" s="8"/>
      <c r="C890" s="8"/>
      <c r="D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ht="15.75" customHeight="1">
      <c r="B891" s="8"/>
      <c r="C891" s="8"/>
      <c r="D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ht="15.75" customHeight="1">
      <c r="B892" s="8"/>
      <c r="C892" s="8"/>
      <c r="D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ht="15.75" customHeight="1">
      <c r="B893" s="8"/>
      <c r="C893" s="8"/>
      <c r="D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ht="15.75" customHeight="1">
      <c r="B894" s="8"/>
      <c r="C894" s="8"/>
      <c r="D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ht="15.75" customHeight="1">
      <c r="B895" s="8"/>
      <c r="C895" s="8"/>
      <c r="D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ht="15.75" customHeight="1">
      <c r="B896" s="8"/>
      <c r="C896" s="8"/>
      <c r="D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ht="15.75" customHeight="1">
      <c r="B897" s="8"/>
      <c r="C897" s="8"/>
      <c r="D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ht="15.75" customHeight="1">
      <c r="B898" s="8"/>
      <c r="C898" s="8"/>
      <c r="D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ht="15.75" customHeight="1">
      <c r="B899" s="8"/>
      <c r="C899" s="8"/>
      <c r="D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ht="15.75" customHeight="1">
      <c r="B900" s="8"/>
      <c r="C900" s="8"/>
      <c r="D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ht="15.75" customHeight="1">
      <c r="B901" s="8"/>
      <c r="C901" s="8"/>
      <c r="D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ht="15.75" customHeight="1">
      <c r="B902" s="8"/>
      <c r="C902" s="8"/>
      <c r="D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ht="15.75" customHeight="1">
      <c r="B903" s="8"/>
      <c r="C903" s="8"/>
      <c r="D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ht="15.75" customHeight="1">
      <c r="B904" s="8"/>
      <c r="C904" s="8"/>
      <c r="D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ht="15.75" customHeight="1">
      <c r="B905" s="8"/>
      <c r="C905" s="8"/>
      <c r="D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ht="15.75" customHeight="1">
      <c r="B906" s="8"/>
      <c r="C906" s="8"/>
      <c r="D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ht="15.75" customHeight="1">
      <c r="B907" s="8"/>
      <c r="C907" s="8"/>
      <c r="D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ht="15.75" customHeight="1">
      <c r="B908" s="8"/>
      <c r="C908" s="8"/>
      <c r="D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ht="15.75" customHeight="1">
      <c r="B909" s="8"/>
      <c r="C909" s="8"/>
      <c r="D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ht="15.75" customHeight="1">
      <c r="B910" s="8"/>
      <c r="C910" s="8"/>
      <c r="D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ht="15.75" customHeight="1">
      <c r="B911" s="8"/>
      <c r="C911" s="8"/>
      <c r="D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ht="15.75" customHeight="1">
      <c r="B912" s="8"/>
      <c r="C912" s="8"/>
      <c r="D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ht="15.75" customHeight="1">
      <c r="B913" s="8"/>
      <c r="C913" s="8"/>
      <c r="D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ht="15.75" customHeight="1">
      <c r="B914" s="8"/>
      <c r="C914" s="8"/>
      <c r="D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ht="15.75" customHeight="1">
      <c r="B915" s="8"/>
      <c r="C915" s="8"/>
      <c r="D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ht="15.75" customHeight="1">
      <c r="B916" s="8"/>
      <c r="C916" s="8"/>
      <c r="D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ht="15.75" customHeight="1">
      <c r="B917" s="8"/>
      <c r="C917" s="8"/>
      <c r="D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ht="15.75" customHeight="1">
      <c r="B918" s="8"/>
      <c r="C918" s="8"/>
      <c r="D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ht="15.75" customHeight="1">
      <c r="B919" s="8"/>
      <c r="C919" s="8"/>
      <c r="D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ht="15.75" customHeight="1">
      <c r="B920" s="8"/>
      <c r="C920" s="8"/>
      <c r="D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ht="15.75" customHeight="1">
      <c r="B921" s="8"/>
      <c r="C921" s="8"/>
      <c r="D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ht="15.75" customHeight="1">
      <c r="B922" s="8"/>
      <c r="C922" s="8"/>
      <c r="D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ht="15.75" customHeight="1">
      <c r="B923" s="8"/>
      <c r="C923" s="8"/>
      <c r="D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  <row r="924" ht="15.75" customHeight="1">
      <c r="B924" s="8"/>
      <c r="C924" s="8"/>
      <c r="D924" s="8"/>
      <c r="F924" s="8"/>
      <c r="G924" s="8"/>
      <c r="H924" s="8"/>
      <c r="I924" s="8"/>
      <c r="J924" s="8"/>
      <c r="K924" s="8"/>
      <c r="L924" s="8"/>
      <c r="M924" s="8"/>
      <c r="N924" s="8"/>
      <c r="O924" s="8"/>
    </row>
    <row r="925" ht="15.75" customHeight="1">
      <c r="B925" s="8"/>
      <c r="C925" s="8"/>
      <c r="D925" s="8"/>
      <c r="F925" s="8"/>
      <c r="G925" s="8"/>
      <c r="H925" s="8"/>
      <c r="I925" s="8"/>
      <c r="J925" s="8"/>
      <c r="K925" s="8"/>
      <c r="L925" s="8"/>
      <c r="M925" s="8"/>
      <c r="N925" s="8"/>
      <c r="O925" s="8"/>
    </row>
    <row r="926" ht="15.75" customHeight="1">
      <c r="B926" s="8"/>
      <c r="C926" s="8"/>
      <c r="D926" s="8"/>
      <c r="F926" s="8"/>
      <c r="G926" s="8"/>
      <c r="H926" s="8"/>
      <c r="I926" s="8"/>
      <c r="J926" s="8"/>
      <c r="K926" s="8"/>
      <c r="L926" s="8"/>
      <c r="M926" s="8"/>
      <c r="N926" s="8"/>
      <c r="O926" s="8"/>
    </row>
    <row r="927" ht="15.75" customHeight="1">
      <c r="B927" s="8"/>
      <c r="C927" s="8"/>
      <c r="D927" s="8"/>
      <c r="F927" s="8"/>
      <c r="G927" s="8"/>
      <c r="H927" s="8"/>
      <c r="I927" s="8"/>
      <c r="J927" s="8"/>
      <c r="K927" s="8"/>
      <c r="L927" s="8"/>
      <c r="M927" s="8"/>
      <c r="N927" s="8"/>
      <c r="O927" s="8"/>
    </row>
    <row r="928" ht="15.75" customHeight="1">
      <c r="B928" s="8"/>
      <c r="C928" s="8"/>
      <c r="D928" s="8"/>
      <c r="F928" s="8"/>
      <c r="G928" s="8"/>
      <c r="H928" s="8"/>
      <c r="I928" s="8"/>
      <c r="J928" s="8"/>
      <c r="K928" s="8"/>
      <c r="L928" s="8"/>
      <c r="M928" s="8"/>
      <c r="N928" s="8"/>
      <c r="O928" s="8"/>
    </row>
    <row r="929" ht="15.75" customHeight="1">
      <c r="B929" s="8"/>
      <c r="C929" s="8"/>
      <c r="D929" s="8"/>
      <c r="F929" s="8"/>
      <c r="G929" s="8"/>
      <c r="H929" s="8"/>
      <c r="I929" s="8"/>
      <c r="J929" s="8"/>
      <c r="K929" s="8"/>
      <c r="L929" s="8"/>
      <c r="M929" s="8"/>
      <c r="N929" s="8"/>
      <c r="O929" s="8"/>
    </row>
    <row r="930" ht="15.75" customHeight="1">
      <c r="B930" s="8"/>
      <c r="C930" s="8"/>
      <c r="D930" s="8"/>
      <c r="F930" s="8"/>
      <c r="G930" s="8"/>
      <c r="H930" s="8"/>
      <c r="I930" s="8"/>
      <c r="J930" s="8"/>
      <c r="K930" s="8"/>
      <c r="L930" s="8"/>
      <c r="M930" s="8"/>
      <c r="N930" s="8"/>
      <c r="O930" s="8"/>
    </row>
    <row r="931" ht="15.75" customHeight="1">
      <c r="B931" s="8"/>
      <c r="C931" s="8"/>
      <c r="D931" s="8"/>
      <c r="F931" s="8"/>
      <c r="G931" s="8"/>
      <c r="H931" s="8"/>
      <c r="I931" s="8"/>
      <c r="J931" s="8"/>
      <c r="K931" s="8"/>
      <c r="L931" s="8"/>
      <c r="M931" s="8"/>
      <c r="N931" s="8"/>
      <c r="O931" s="8"/>
    </row>
    <row r="932" ht="15.75" customHeight="1">
      <c r="B932" s="8"/>
      <c r="C932" s="8"/>
      <c r="D932" s="8"/>
      <c r="F932" s="8"/>
      <c r="G932" s="8"/>
      <c r="H932" s="8"/>
      <c r="I932" s="8"/>
      <c r="J932" s="8"/>
      <c r="K932" s="8"/>
      <c r="L932" s="8"/>
      <c r="M932" s="8"/>
      <c r="N932" s="8"/>
      <c r="O932" s="8"/>
    </row>
    <row r="933" ht="15.75" customHeight="1">
      <c r="B933" s="8"/>
      <c r="C933" s="8"/>
      <c r="D933" s="8"/>
      <c r="F933" s="8"/>
      <c r="G933" s="8"/>
      <c r="H933" s="8"/>
      <c r="I933" s="8"/>
      <c r="J933" s="8"/>
      <c r="K933" s="8"/>
      <c r="L933" s="8"/>
      <c r="M933" s="8"/>
      <c r="N933" s="8"/>
      <c r="O933" s="8"/>
    </row>
    <row r="934" ht="15.75" customHeight="1">
      <c r="B934" s="8"/>
      <c r="C934" s="8"/>
      <c r="D934" s="8"/>
      <c r="F934" s="8"/>
      <c r="G934" s="8"/>
      <c r="H934" s="8"/>
      <c r="I934" s="8"/>
      <c r="J934" s="8"/>
      <c r="K934" s="8"/>
      <c r="L934" s="8"/>
      <c r="M934" s="8"/>
      <c r="N934" s="8"/>
      <c r="O934" s="8"/>
    </row>
    <row r="935" ht="15.75" customHeight="1">
      <c r="B935" s="8"/>
      <c r="C935" s="8"/>
      <c r="D935" s="8"/>
      <c r="F935" s="8"/>
      <c r="G935" s="8"/>
      <c r="H935" s="8"/>
      <c r="I935" s="8"/>
      <c r="J935" s="8"/>
      <c r="K935" s="8"/>
      <c r="L935" s="8"/>
      <c r="M935" s="8"/>
      <c r="N935" s="8"/>
      <c r="O935" s="8"/>
    </row>
    <row r="936" ht="15.75" customHeight="1">
      <c r="B936" s="8"/>
      <c r="C936" s="8"/>
      <c r="D936" s="8"/>
      <c r="F936" s="8"/>
      <c r="G936" s="8"/>
      <c r="H936" s="8"/>
      <c r="I936" s="8"/>
      <c r="J936" s="8"/>
      <c r="K936" s="8"/>
      <c r="L936" s="8"/>
      <c r="M936" s="8"/>
      <c r="N936" s="8"/>
      <c r="O936" s="8"/>
    </row>
    <row r="937" ht="15.75" customHeight="1">
      <c r="B937" s="8"/>
      <c r="C937" s="8"/>
      <c r="D937" s="8"/>
      <c r="F937" s="8"/>
      <c r="G937" s="8"/>
      <c r="H937" s="8"/>
      <c r="I937" s="8"/>
      <c r="J937" s="8"/>
      <c r="K937" s="8"/>
      <c r="L937" s="8"/>
      <c r="M937" s="8"/>
      <c r="N937" s="8"/>
      <c r="O937" s="8"/>
    </row>
    <row r="938" ht="15.75" customHeight="1">
      <c r="B938" s="8"/>
      <c r="C938" s="8"/>
      <c r="D938" s="8"/>
      <c r="F938" s="8"/>
      <c r="G938" s="8"/>
      <c r="H938" s="8"/>
      <c r="I938" s="8"/>
      <c r="J938" s="8"/>
      <c r="K938" s="8"/>
      <c r="L938" s="8"/>
      <c r="M938" s="8"/>
      <c r="N938" s="8"/>
      <c r="O938" s="8"/>
    </row>
    <row r="939" ht="15.75" customHeight="1">
      <c r="B939" s="8"/>
      <c r="C939" s="8"/>
      <c r="D939" s="8"/>
      <c r="F939" s="8"/>
      <c r="G939" s="8"/>
      <c r="H939" s="8"/>
      <c r="I939" s="8"/>
      <c r="J939" s="8"/>
      <c r="K939" s="8"/>
      <c r="L939" s="8"/>
      <c r="M939" s="8"/>
      <c r="N939" s="8"/>
      <c r="O939" s="8"/>
    </row>
    <row r="940" ht="15.75" customHeight="1">
      <c r="B940" s="8"/>
      <c r="C940" s="8"/>
      <c r="D940" s="8"/>
      <c r="F940" s="8"/>
      <c r="G940" s="8"/>
      <c r="H940" s="8"/>
      <c r="I940" s="8"/>
      <c r="J940" s="8"/>
      <c r="K940" s="8"/>
      <c r="L940" s="8"/>
      <c r="M940" s="8"/>
      <c r="N940" s="8"/>
      <c r="O940" s="8"/>
    </row>
    <row r="941" ht="15.75" customHeight="1">
      <c r="B941" s="8"/>
      <c r="C941" s="8"/>
      <c r="D941" s="8"/>
      <c r="F941" s="8"/>
      <c r="G941" s="8"/>
      <c r="H941" s="8"/>
      <c r="I941" s="8"/>
      <c r="J941" s="8"/>
      <c r="K941" s="8"/>
      <c r="L941" s="8"/>
      <c r="M941" s="8"/>
      <c r="N941" s="8"/>
      <c r="O941" s="8"/>
    </row>
    <row r="942" ht="15.75" customHeight="1">
      <c r="B942" s="8"/>
      <c r="C942" s="8"/>
      <c r="D942" s="8"/>
      <c r="F942" s="8"/>
      <c r="G942" s="8"/>
      <c r="H942" s="8"/>
      <c r="I942" s="8"/>
      <c r="J942" s="8"/>
      <c r="K942" s="8"/>
      <c r="L942" s="8"/>
      <c r="M942" s="8"/>
      <c r="N942" s="8"/>
      <c r="O942" s="8"/>
    </row>
    <row r="943" ht="15.75" customHeight="1">
      <c r="B943" s="8"/>
      <c r="C943" s="8"/>
      <c r="D943" s="8"/>
      <c r="F943" s="8"/>
      <c r="G943" s="8"/>
      <c r="H943" s="8"/>
      <c r="I943" s="8"/>
      <c r="J943" s="8"/>
      <c r="K943" s="8"/>
      <c r="L943" s="8"/>
      <c r="M943" s="8"/>
      <c r="N943" s="8"/>
      <c r="O943" s="8"/>
    </row>
    <row r="944" ht="15.75" customHeight="1">
      <c r="B944" s="8"/>
      <c r="C944" s="8"/>
      <c r="D944" s="8"/>
      <c r="F944" s="8"/>
      <c r="G944" s="8"/>
      <c r="H944" s="8"/>
      <c r="I944" s="8"/>
      <c r="J944" s="8"/>
      <c r="K944" s="8"/>
      <c r="L944" s="8"/>
      <c r="M944" s="8"/>
      <c r="N944" s="8"/>
      <c r="O944" s="8"/>
    </row>
    <row r="945" ht="15.75" customHeight="1">
      <c r="B945" s="8"/>
      <c r="C945" s="8"/>
      <c r="D945" s="8"/>
      <c r="F945" s="8"/>
      <c r="G945" s="8"/>
      <c r="H945" s="8"/>
      <c r="I945" s="8"/>
      <c r="J945" s="8"/>
      <c r="K945" s="8"/>
      <c r="L945" s="8"/>
      <c r="M945" s="8"/>
      <c r="N945" s="8"/>
      <c r="O945" s="8"/>
    </row>
    <row r="946" ht="15.75" customHeight="1">
      <c r="B946" s="8"/>
      <c r="C946" s="8"/>
      <c r="D946" s="8"/>
      <c r="F946" s="8"/>
      <c r="G946" s="8"/>
      <c r="H946" s="8"/>
      <c r="I946" s="8"/>
      <c r="J946" s="8"/>
      <c r="K946" s="8"/>
      <c r="L946" s="8"/>
      <c r="M946" s="8"/>
      <c r="N946" s="8"/>
      <c r="O946" s="8"/>
    </row>
    <row r="947" ht="15.75" customHeight="1">
      <c r="B947" s="8"/>
      <c r="C947" s="8"/>
      <c r="D947" s="8"/>
      <c r="F947" s="8"/>
      <c r="G947" s="8"/>
      <c r="H947" s="8"/>
      <c r="I947" s="8"/>
      <c r="J947" s="8"/>
      <c r="K947" s="8"/>
      <c r="L947" s="8"/>
      <c r="M947" s="8"/>
      <c r="N947" s="8"/>
      <c r="O947" s="8"/>
    </row>
    <row r="948" ht="15.75" customHeight="1">
      <c r="B948" s="8"/>
      <c r="C948" s="8"/>
      <c r="D948" s="8"/>
      <c r="F948" s="8"/>
      <c r="G948" s="8"/>
      <c r="H948" s="8"/>
      <c r="I948" s="8"/>
      <c r="J948" s="8"/>
      <c r="K948" s="8"/>
      <c r="L948" s="8"/>
      <c r="M948" s="8"/>
      <c r="N948" s="8"/>
      <c r="O948" s="8"/>
    </row>
    <row r="949" ht="15.75" customHeight="1">
      <c r="B949" s="8"/>
      <c r="C949" s="8"/>
      <c r="D949" s="8"/>
      <c r="F949" s="8"/>
      <c r="G949" s="8"/>
      <c r="H949" s="8"/>
      <c r="I949" s="8"/>
      <c r="J949" s="8"/>
      <c r="K949" s="8"/>
      <c r="L949" s="8"/>
      <c r="M949" s="8"/>
      <c r="N949" s="8"/>
      <c r="O949" s="8"/>
    </row>
    <row r="950" ht="15.75" customHeight="1">
      <c r="B950" s="8"/>
      <c r="C950" s="8"/>
      <c r="D950" s="8"/>
      <c r="F950" s="8"/>
      <c r="G950" s="8"/>
      <c r="H950" s="8"/>
      <c r="I950" s="8"/>
      <c r="J950" s="8"/>
      <c r="K950" s="8"/>
      <c r="L950" s="8"/>
      <c r="M950" s="8"/>
      <c r="N950" s="8"/>
      <c r="O950" s="8"/>
    </row>
    <row r="951" ht="15.75" customHeight="1">
      <c r="B951" s="8"/>
      <c r="C951" s="8"/>
      <c r="D951" s="8"/>
      <c r="F951" s="8"/>
      <c r="G951" s="8"/>
      <c r="H951" s="8"/>
      <c r="I951" s="8"/>
      <c r="J951" s="8"/>
      <c r="K951" s="8"/>
      <c r="L951" s="8"/>
      <c r="M951" s="8"/>
      <c r="N951" s="8"/>
      <c r="O951" s="8"/>
    </row>
    <row r="952" ht="15.75" customHeight="1">
      <c r="B952" s="8"/>
      <c r="C952" s="8"/>
      <c r="D952" s="8"/>
      <c r="F952" s="8"/>
      <c r="G952" s="8"/>
      <c r="H952" s="8"/>
      <c r="I952" s="8"/>
      <c r="J952" s="8"/>
      <c r="K952" s="8"/>
      <c r="L952" s="8"/>
      <c r="M952" s="8"/>
      <c r="N952" s="8"/>
      <c r="O952" s="8"/>
    </row>
    <row r="953" ht="15.75" customHeight="1">
      <c r="B953" s="8"/>
      <c r="C953" s="8"/>
      <c r="D953" s="8"/>
      <c r="F953" s="8"/>
      <c r="G953" s="8"/>
      <c r="H953" s="8"/>
      <c r="I953" s="8"/>
      <c r="J953" s="8"/>
      <c r="K953" s="8"/>
      <c r="L953" s="8"/>
      <c r="M953" s="8"/>
      <c r="N953" s="8"/>
      <c r="O953" s="8"/>
    </row>
    <row r="954" ht="15.75" customHeight="1">
      <c r="B954" s="8"/>
      <c r="C954" s="8"/>
      <c r="D954" s="8"/>
      <c r="F954" s="8"/>
      <c r="G954" s="8"/>
      <c r="H954" s="8"/>
      <c r="I954" s="8"/>
      <c r="J954" s="8"/>
      <c r="K954" s="8"/>
      <c r="L954" s="8"/>
      <c r="M954" s="8"/>
      <c r="N954" s="8"/>
      <c r="O954" s="8"/>
    </row>
    <row r="955" ht="15.75" customHeight="1">
      <c r="B955" s="8"/>
      <c r="C955" s="8"/>
      <c r="D955" s="8"/>
      <c r="F955" s="8"/>
      <c r="G955" s="8"/>
      <c r="H955" s="8"/>
      <c r="I955" s="8"/>
      <c r="J955" s="8"/>
      <c r="K955" s="8"/>
      <c r="L955" s="8"/>
      <c r="M955" s="8"/>
      <c r="N955" s="8"/>
      <c r="O955" s="8"/>
    </row>
    <row r="956" ht="15.75" customHeight="1">
      <c r="B956" s="8"/>
      <c r="C956" s="8"/>
      <c r="D956" s="8"/>
      <c r="F956" s="8"/>
      <c r="G956" s="8"/>
      <c r="H956" s="8"/>
      <c r="I956" s="8"/>
      <c r="J956" s="8"/>
      <c r="K956" s="8"/>
      <c r="L956" s="8"/>
      <c r="M956" s="8"/>
      <c r="N956" s="8"/>
      <c r="O956" s="8"/>
    </row>
    <row r="957" ht="15.75" customHeight="1">
      <c r="B957" s="8"/>
      <c r="C957" s="8"/>
      <c r="D957" s="8"/>
      <c r="F957" s="8"/>
      <c r="G957" s="8"/>
      <c r="H957" s="8"/>
      <c r="I957" s="8"/>
      <c r="J957" s="8"/>
      <c r="K957" s="8"/>
      <c r="L957" s="8"/>
      <c r="M957" s="8"/>
      <c r="N957" s="8"/>
      <c r="O957" s="8"/>
    </row>
    <row r="958" ht="15.75" customHeight="1">
      <c r="B958" s="8"/>
      <c r="C958" s="8"/>
      <c r="D958" s="8"/>
      <c r="F958" s="8"/>
      <c r="G958" s="8"/>
      <c r="H958" s="8"/>
      <c r="I958" s="8"/>
      <c r="J958" s="8"/>
      <c r="K958" s="8"/>
      <c r="L958" s="8"/>
      <c r="M958" s="8"/>
      <c r="N958" s="8"/>
      <c r="O958" s="8"/>
    </row>
    <row r="959" ht="15.75" customHeight="1">
      <c r="B959" s="8"/>
      <c r="C959" s="8"/>
      <c r="D959" s="8"/>
      <c r="F959" s="8"/>
      <c r="G959" s="8"/>
      <c r="H959" s="8"/>
      <c r="I959" s="8"/>
      <c r="J959" s="8"/>
      <c r="K959" s="8"/>
      <c r="L959" s="8"/>
      <c r="M959" s="8"/>
      <c r="N959" s="8"/>
      <c r="O959" s="8"/>
    </row>
    <row r="960" ht="15.75" customHeight="1">
      <c r="B960" s="8"/>
      <c r="C960" s="8"/>
      <c r="D960" s="8"/>
      <c r="F960" s="8"/>
      <c r="G960" s="8"/>
      <c r="H960" s="8"/>
      <c r="I960" s="8"/>
      <c r="J960" s="8"/>
      <c r="K960" s="8"/>
      <c r="L960" s="8"/>
      <c r="M960" s="8"/>
      <c r="N960" s="8"/>
      <c r="O960" s="8"/>
    </row>
    <row r="961" ht="15.75" customHeight="1">
      <c r="B961" s="8"/>
      <c r="C961" s="8"/>
      <c r="D961" s="8"/>
      <c r="F961" s="8"/>
      <c r="G961" s="8"/>
      <c r="H961" s="8"/>
      <c r="I961" s="8"/>
      <c r="J961" s="8"/>
      <c r="K961" s="8"/>
      <c r="L961" s="8"/>
      <c r="M961" s="8"/>
      <c r="N961" s="8"/>
      <c r="O961" s="8"/>
    </row>
    <row r="962" ht="15.75" customHeight="1">
      <c r="B962" s="8"/>
      <c r="C962" s="8"/>
      <c r="D962" s="8"/>
      <c r="F962" s="8"/>
      <c r="G962" s="8"/>
      <c r="H962" s="8"/>
      <c r="I962" s="8"/>
      <c r="J962" s="8"/>
      <c r="K962" s="8"/>
      <c r="L962" s="8"/>
      <c r="M962" s="8"/>
      <c r="N962" s="8"/>
      <c r="O962" s="8"/>
    </row>
    <row r="963" ht="15.75" customHeight="1">
      <c r="B963" s="8"/>
      <c r="C963" s="8"/>
      <c r="D963" s="8"/>
      <c r="F963" s="8"/>
      <c r="G963" s="8"/>
      <c r="H963" s="8"/>
      <c r="I963" s="8"/>
      <c r="J963" s="8"/>
      <c r="K963" s="8"/>
      <c r="L963" s="8"/>
      <c r="M963" s="8"/>
      <c r="N963" s="8"/>
      <c r="O963" s="8"/>
    </row>
    <row r="964" ht="15.75" customHeight="1">
      <c r="B964" s="8"/>
      <c r="C964" s="8"/>
      <c r="D964" s="8"/>
      <c r="F964" s="8"/>
      <c r="G964" s="8"/>
      <c r="H964" s="8"/>
      <c r="I964" s="8"/>
      <c r="J964" s="8"/>
      <c r="K964" s="8"/>
      <c r="L964" s="8"/>
      <c r="M964" s="8"/>
      <c r="N964" s="8"/>
      <c r="O964" s="8"/>
    </row>
    <row r="965" ht="15.75" customHeight="1">
      <c r="B965" s="8"/>
      <c r="C965" s="8"/>
      <c r="D965" s="8"/>
      <c r="F965" s="8"/>
      <c r="G965" s="8"/>
      <c r="H965" s="8"/>
      <c r="I965" s="8"/>
      <c r="J965" s="8"/>
      <c r="K965" s="8"/>
      <c r="L965" s="8"/>
      <c r="M965" s="8"/>
      <c r="N965" s="8"/>
      <c r="O965" s="8"/>
    </row>
    <row r="966" ht="15.75" customHeight="1">
      <c r="B966" s="8"/>
      <c r="C966" s="8"/>
      <c r="D966" s="8"/>
      <c r="F966" s="8"/>
      <c r="G966" s="8"/>
      <c r="H966" s="8"/>
      <c r="I966" s="8"/>
      <c r="J966" s="8"/>
      <c r="K966" s="8"/>
      <c r="L966" s="8"/>
      <c r="M966" s="8"/>
      <c r="N966" s="8"/>
      <c r="O966" s="8"/>
    </row>
    <row r="967" ht="15.75" customHeight="1">
      <c r="B967" s="8"/>
      <c r="C967" s="8"/>
      <c r="D967" s="8"/>
      <c r="F967" s="8"/>
      <c r="G967" s="8"/>
      <c r="H967" s="8"/>
      <c r="I967" s="8"/>
      <c r="J967" s="8"/>
      <c r="K967" s="8"/>
      <c r="L967" s="8"/>
      <c r="M967" s="8"/>
      <c r="N967" s="8"/>
      <c r="O967" s="8"/>
    </row>
    <row r="968" ht="15.75" customHeight="1">
      <c r="B968" s="8"/>
      <c r="C968" s="8"/>
      <c r="D968" s="8"/>
      <c r="F968" s="8"/>
      <c r="G968" s="8"/>
      <c r="H968" s="8"/>
      <c r="I968" s="8"/>
      <c r="J968" s="8"/>
      <c r="K968" s="8"/>
      <c r="L968" s="8"/>
      <c r="M968" s="8"/>
      <c r="N968" s="8"/>
      <c r="O968" s="8"/>
    </row>
    <row r="969" ht="15.75" customHeight="1">
      <c r="B969" s="8"/>
      <c r="C969" s="8"/>
      <c r="D969" s="8"/>
      <c r="F969" s="8"/>
      <c r="G969" s="8"/>
      <c r="H969" s="8"/>
      <c r="I969" s="8"/>
      <c r="J969" s="8"/>
      <c r="K969" s="8"/>
      <c r="L969" s="8"/>
      <c r="M969" s="8"/>
      <c r="N969" s="8"/>
      <c r="O969" s="8"/>
    </row>
    <row r="970" ht="15.75" customHeight="1">
      <c r="B970" s="8"/>
      <c r="C970" s="8"/>
      <c r="D970" s="8"/>
      <c r="F970" s="8"/>
      <c r="G970" s="8"/>
      <c r="H970" s="8"/>
      <c r="I970" s="8"/>
      <c r="J970" s="8"/>
      <c r="K970" s="8"/>
      <c r="L970" s="8"/>
      <c r="M970" s="8"/>
      <c r="N970" s="8"/>
      <c r="O970" s="8"/>
    </row>
    <row r="971" ht="15.75" customHeight="1">
      <c r="B971" s="8"/>
      <c r="C971" s="8"/>
      <c r="D971" s="8"/>
      <c r="F971" s="8"/>
      <c r="G971" s="8"/>
      <c r="H971" s="8"/>
      <c r="I971" s="8"/>
      <c r="J971" s="8"/>
      <c r="K971" s="8"/>
      <c r="L971" s="8"/>
      <c r="M971" s="8"/>
      <c r="N971" s="8"/>
      <c r="O971" s="8"/>
    </row>
    <row r="972" ht="15.75" customHeight="1">
      <c r="B972" s="8"/>
      <c r="C972" s="8"/>
      <c r="D972" s="8"/>
      <c r="F972" s="8"/>
      <c r="G972" s="8"/>
      <c r="H972" s="8"/>
      <c r="I972" s="8"/>
      <c r="J972" s="8"/>
      <c r="K972" s="8"/>
      <c r="L972" s="8"/>
      <c r="M972" s="8"/>
      <c r="N972" s="8"/>
      <c r="O972" s="8"/>
    </row>
    <row r="973" ht="15.75" customHeight="1">
      <c r="B973" s="8"/>
      <c r="C973" s="8"/>
      <c r="D973" s="8"/>
      <c r="F973" s="8"/>
      <c r="G973" s="8"/>
      <c r="H973" s="8"/>
      <c r="I973" s="8"/>
      <c r="J973" s="8"/>
      <c r="K973" s="8"/>
      <c r="L973" s="8"/>
      <c r="M973" s="8"/>
      <c r="N973" s="8"/>
      <c r="O973" s="8"/>
    </row>
    <row r="974" ht="15.75" customHeight="1">
      <c r="B974" s="8"/>
      <c r="C974" s="8"/>
      <c r="D974" s="8"/>
      <c r="F974" s="8"/>
      <c r="G974" s="8"/>
      <c r="H974" s="8"/>
      <c r="I974" s="8"/>
      <c r="J974" s="8"/>
      <c r="K974" s="8"/>
      <c r="L974" s="8"/>
      <c r="M974" s="8"/>
      <c r="N974" s="8"/>
      <c r="O974" s="8"/>
    </row>
    <row r="975" ht="15.75" customHeight="1">
      <c r="B975" s="8"/>
      <c r="C975" s="8"/>
      <c r="D975" s="8"/>
      <c r="F975" s="8"/>
      <c r="G975" s="8"/>
      <c r="H975" s="8"/>
      <c r="I975" s="8"/>
      <c r="J975" s="8"/>
      <c r="K975" s="8"/>
      <c r="L975" s="8"/>
      <c r="M975" s="8"/>
      <c r="N975" s="8"/>
      <c r="O975" s="8"/>
    </row>
    <row r="976" ht="15.75" customHeight="1">
      <c r="B976" s="8"/>
      <c r="C976" s="8"/>
      <c r="D976" s="8"/>
      <c r="F976" s="8"/>
      <c r="G976" s="8"/>
      <c r="H976" s="8"/>
      <c r="I976" s="8"/>
      <c r="J976" s="8"/>
      <c r="K976" s="8"/>
      <c r="L976" s="8"/>
      <c r="M976" s="8"/>
      <c r="N976" s="8"/>
      <c r="O976" s="8"/>
    </row>
    <row r="977" ht="15.75" customHeight="1">
      <c r="B977" s="8"/>
      <c r="C977" s="8"/>
      <c r="D977" s="8"/>
      <c r="F977" s="8"/>
      <c r="G977" s="8"/>
      <c r="H977" s="8"/>
      <c r="I977" s="8"/>
      <c r="J977" s="8"/>
      <c r="K977" s="8"/>
      <c r="L977" s="8"/>
      <c r="M977" s="8"/>
      <c r="N977" s="8"/>
      <c r="O977" s="8"/>
    </row>
    <row r="978" ht="15.75" customHeight="1">
      <c r="B978" s="8"/>
      <c r="C978" s="8"/>
      <c r="D978" s="8"/>
      <c r="F978" s="8"/>
      <c r="G978" s="8"/>
      <c r="H978" s="8"/>
      <c r="I978" s="8"/>
      <c r="J978" s="8"/>
      <c r="K978" s="8"/>
      <c r="L978" s="8"/>
      <c r="M978" s="8"/>
      <c r="N978" s="8"/>
      <c r="O978" s="8"/>
    </row>
    <row r="979" ht="15.75" customHeight="1">
      <c r="B979" s="8"/>
      <c r="C979" s="8"/>
      <c r="D979" s="8"/>
      <c r="F979" s="8"/>
      <c r="G979" s="8"/>
      <c r="H979" s="8"/>
      <c r="I979" s="8"/>
      <c r="J979" s="8"/>
      <c r="K979" s="8"/>
      <c r="L979" s="8"/>
      <c r="M979" s="8"/>
      <c r="N979" s="8"/>
      <c r="O979" s="8"/>
    </row>
    <row r="980" ht="15.75" customHeight="1">
      <c r="B980" s="8"/>
      <c r="C980" s="8"/>
      <c r="D980" s="8"/>
      <c r="F980" s="8"/>
      <c r="G980" s="8"/>
      <c r="H980" s="8"/>
      <c r="I980" s="8"/>
      <c r="J980" s="8"/>
      <c r="K980" s="8"/>
      <c r="L980" s="8"/>
      <c r="M980" s="8"/>
      <c r="N980" s="8"/>
      <c r="O980" s="8"/>
    </row>
    <row r="981" ht="15.75" customHeight="1">
      <c r="B981" s="8"/>
      <c r="C981" s="8"/>
      <c r="D981" s="8"/>
      <c r="F981" s="8"/>
      <c r="G981" s="8"/>
      <c r="H981" s="8"/>
      <c r="I981" s="8"/>
      <c r="J981" s="8"/>
      <c r="K981" s="8"/>
      <c r="L981" s="8"/>
      <c r="M981" s="8"/>
      <c r="N981" s="8"/>
      <c r="O981" s="8"/>
    </row>
    <row r="982" ht="15.75" customHeight="1">
      <c r="B982" s="8"/>
      <c r="C982" s="8"/>
      <c r="D982" s="8"/>
      <c r="F982" s="8"/>
      <c r="G982" s="8"/>
      <c r="H982" s="8"/>
      <c r="I982" s="8"/>
      <c r="J982" s="8"/>
      <c r="K982" s="8"/>
      <c r="L982" s="8"/>
      <c r="M982" s="8"/>
      <c r="N982" s="8"/>
      <c r="O982" s="8"/>
    </row>
    <row r="983" ht="15.75" customHeight="1">
      <c r="B983" s="8"/>
      <c r="C983" s="8"/>
      <c r="D983" s="8"/>
      <c r="F983" s="8"/>
      <c r="G983" s="8"/>
      <c r="H983" s="8"/>
      <c r="I983" s="8"/>
      <c r="J983" s="8"/>
      <c r="K983" s="8"/>
      <c r="L983" s="8"/>
      <c r="M983" s="8"/>
      <c r="N983" s="8"/>
      <c r="O983" s="8"/>
    </row>
    <row r="984" ht="15.75" customHeight="1">
      <c r="B984" s="8"/>
      <c r="C984" s="8"/>
      <c r="D984" s="8"/>
      <c r="F984" s="8"/>
      <c r="G984" s="8"/>
      <c r="H984" s="8"/>
      <c r="I984" s="8"/>
      <c r="J984" s="8"/>
      <c r="K984" s="8"/>
      <c r="L984" s="8"/>
      <c r="M984" s="8"/>
      <c r="N984" s="8"/>
      <c r="O984" s="8"/>
    </row>
    <row r="985" ht="15.75" customHeight="1">
      <c r="B985" s="8"/>
      <c r="C985" s="8"/>
      <c r="D985" s="8"/>
      <c r="F985" s="8"/>
      <c r="G985" s="8"/>
      <c r="H985" s="8"/>
      <c r="I985" s="8"/>
      <c r="J985" s="8"/>
      <c r="K985" s="8"/>
      <c r="L985" s="8"/>
      <c r="M985" s="8"/>
      <c r="N985" s="8"/>
      <c r="O985" s="8"/>
    </row>
    <row r="986" ht="15.75" customHeight="1">
      <c r="B986" s="8"/>
      <c r="C986" s="8"/>
      <c r="D986" s="8"/>
      <c r="F986" s="8"/>
      <c r="G986" s="8"/>
      <c r="H986" s="8"/>
      <c r="I986" s="8"/>
      <c r="J986" s="8"/>
      <c r="K986" s="8"/>
      <c r="L986" s="8"/>
      <c r="M986" s="8"/>
      <c r="N986" s="8"/>
      <c r="O986" s="8"/>
    </row>
    <row r="987" ht="15.75" customHeight="1">
      <c r="B987" s="8"/>
      <c r="C987" s="8"/>
      <c r="D987" s="8"/>
      <c r="F987" s="8"/>
      <c r="G987" s="8"/>
      <c r="H987" s="8"/>
      <c r="I987" s="8"/>
      <c r="J987" s="8"/>
      <c r="K987" s="8"/>
      <c r="L987" s="8"/>
      <c r="M987" s="8"/>
      <c r="N987" s="8"/>
      <c r="O987" s="8"/>
    </row>
    <row r="988" ht="15.75" customHeight="1">
      <c r="B988" s="8"/>
      <c r="C988" s="8"/>
      <c r="D988" s="8"/>
      <c r="F988" s="8"/>
      <c r="G988" s="8"/>
      <c r="H988" s="8"/>
      <c r="I988" s="8"/>
      <c r="J988" s="8"/>
      <c r="K988" s="8"/>
      <c r="L988" s="8"/>
      <c r="M988" s="8"/>
      <c r="N988" s="8"/>
      <c r="O988" s="8"/>
    </row>
    <row r="989" ht="15.75" customHeight="1">
      <c r="B989" s="8"/>
      <c r="C989" s="8"/>
      <c r="D989" s="8"/>
      <c r="F989" s="8"/>
      <c r="G989" s="8"/>
      <c r="H989" s="8"/>
      <c r="I989" s="8"/>
      <c r="J989" s="8"/>
      <c r="K989" s="8"/>
      <c r="L989" s="8"/>
      <c r="M989" s="8"/>
      <c r="N989" s="8"/>
      <c r="O989" s="8"/>
    </row>
    <row r="990" ht="15.75" customHeight="1">
      <c r="B990" s="8"/>
      <c r="C990" s="8"/>
      <c r="D990" s="8"/>
      <c r="F990" s="8"/>
      <c r="G990" s="8"/>
      <c r="H990" s="8"/>
      <c r="I990" s="8"/>
      <c r="J990" s="8"/>
      <c r="K990" s="8"/>
      <c r="L990" s="8"/>
      <c r="M990" s="8"/>
      <c r="N990" s="8"/>
      <c r="O990" s="8"/>
    </row>
    <row r="991" ht="15.75" customHeight="1">
      <c r="B991" s="8"/>
      <c r="C991" s="8"/>
      <c r="D991" s="8"/>
      <c r="F991" s="8"/>
      <c r="G991" s="8"/>
      <c r="H991" s="8"/>
      <c r="I991" s="8"/>
      <c r="J991" s="8"/>
      <c r="K991" s="8"/>
      <c r="L991" s="8"/>
      <c r="M991" s="8"/>
      <c r="N991" s="8"/>
      <c r="O991" s="8"/>
    </row>
    <row r="992" ht="15.75" customHeight="1">
      <c r="B992" s="8"/>
      <c r="C992" s="8"/>
      <c r="D992" s="8"/>
      <c r="F992" s="8"/>
      <c r="G992" s="8"/>
      <c r="H992" s="8"/>
      <c r="I992" s="8"/>
      <c r="J992" s="8"/>
      <c r="K992" s="8"/>
      <c r="L992" s="8"/>
      <c r="M992" s="8"/>
      <c r="N992" s="8"/>
      <c r="O992" s="8"/>
    </row>
    <row r="993" ht="15.75" customHeight="1">
      <c r="B993" s="8"/>
      <c r="C993" s="8"/>
      <c r="D993" s="8"/>
      <c r="F993" s="8"/>
      <c r="G993" s="8"/>
      <c r="H993" s="8"/>
      <c r="I993" s="8"/>
      <c r="J993" s="8"/>
      <c r="K993" s="8"/>
      <c r="L993" s="8"/>
      <c r="M993" s="8"/>
      <c r="N993" s="8"/>
      <c r="O993" s="8"/>
    </row>
    <row r="994" ht="15.75" customHeight="1">
      <c r="B994" s="8"/>
      <c r="C994" s="8"/>
      <c r="D994" s="8"/>
      <c r="F994" s="8"/>
      <c r="G994" s="8"/>
      <c r="H994" s="8"/>
      <c r="I994" s="8"/>
      <c r="J994" s="8"/>
      <c r="K994" s="8"/>
      <c r="L994" s="8"/>
      <c r="M994" s="8"/>
      <c r="N994" s="8"/>
      <c r="O994" s="8"/>
    </row>
    <row r="995" ht="15.75" customHeight="1">
      <c r="B995" s="8"/>
      <c r="C995" s="8"/>
      <c r="D995" s="8"/>
      <c r="F995" s="8"/>
      <c r="G995" s="8"/>
      <c r="H995" s="8"/>
      <c r="I995" s="8"/>
      <c r="J995" s="8"/>
      <c r="K995" s="8"/>
      <c r="L995" s="8"/>
      <c r="M995" s="8"/>
      <c r="N995" s="8"/>
      <c r="O995" s="8"/>
    </row>
    <row r="996" ht="15.75" customHeight="1">
      <c r="B996" s="8"/>
      <c r="C996" s="8"/>
      <c r="D996" s="8"/>
      <c r="F996" s="8"/>
      <c r="G996" s="8"/>
      <c r="H996" s="8"/>
      <c r="I996" s="8"/>
      <c r="J996" s="8"/>
      <c r="K996" s="8"/>
      <c r="L996" s="8"/>
      <c r="M996" s="8"/>
      <c r="N996" s="8"/>
      <c r="O996" s="8"/>
    </row>
    <row r="997" ht="15.75" customHeight="1">
      <c r="B997" s="8"/>
      <c r="C997" s="8"/>
      <c r="D997" s="8"/>
      <c r="F997" s="8"/>
      <c r="G997" s="8"/>
      <c r="H997" s="8"/>
      <c r="I997" s="8"/>
      <c r="J997" s="8"/>
      <c r="K997" s="8"/>
      <c r="L997" s="8"/>
      <c r="M997" s="8"/>
      <c r="N997" s="8"/>
      <c r="O997" s="8"/>
    </row>
    <row r="998" ht="15.75" customHeight="1">
      <c r="B998" s="8"/>
      <c r="C998" s="8"/>
      <c r="D998" s="8"/>
      <c r="F998" s="8"/>
      <c r="G998" s="8"/>
      <c r="H998" s="8"/>
      <c r="I998" s="8"/>
      <c r="J998" s="8"/>
      <c r="K998" s="8"/>
      <c r="L998" s="8"/>
      <c r="M998" s="8"/>
      <c r="N998" s="8"/>
      <c r="O998" s="8"/>
    </row>
    <row r="999" ht="15.75" customHeight="1">
      <c r="B999" s="8"/>
      <c r="C999" s="8"/>
      <c r="D999" s="8"/>
      <c r="F999" s="8"/>
      <c r="G999" s="8"/>
      <c r="H999" s="8"/>
      <c r="I999" s="8"/>
      <c r="J999" s="8"/>
      <c r="K999" s="8"/>
      <c r="L999" s="8"/>
      <c r="M999" s="8"/>
      <c r="N999" s="8"/>
      <c r="O999" s="8"/>
    </row>
    <row r="1000" ht="15.75" customHeight="1">
      <c r="B1000" s="8"/>
      <c r="C1000" s="8"/>
      <c r="D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7.71"/>
    <col customWidth="1" min="3" max="20" width="8.71"/>
    <col customWidth="1" min="21" max="21" width="5.29"/>
    <col customWidth="1" min="22" max="26" width="8.71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18</v>
      </c>
      <c r="M1" s="1" t="s">
        <v>63</v>
      </c>
      <c r="N1" s="1" t="s">
        <v>16</v>
      </c>
      <c r="O1" s="1" t="s">
        <v>17</v>
      </c>
      <c r="P1" s="1" t="s">
        <v>15</v>
      </c>
      <c r="Q1" s="1" t="s">
        <v>97</v>
      </c>
      <c r="R1" s="1" t="s">
        <v>98</v>
      </c>
      <c r="S1" s="1" t="s">
        <v>99</v>
      </c>
      <c r="T1" s="1" t="s">
        <v>100</v>
      </c>
      <c r="U1" s="1" t="s">
        <v>64</v>
      </c>
      <c r="V1" s="1" t="s">
        <v>65</v>
      </c>
      <c r="W1" s="1" t="s">
        <v>66</v>
      </c>
      <c r="X1" s="1" t="s">
        <v>67</v>
      </c>
    </row>
    <row r="2">
      <c r="A2" s="1">
        <v>1.0</v>
      </c>
      <c r="B2" s="2">
        <v>42528.0</v>
      </c>
      <c r="C2" s="1">
        <f t="shared" ref="C2:C365" si="1">WEEKNUM(B2)</f>
        <v>24</v>
      </c>
      <c r="D2" s="1">
        <v>2016.0</v>
      </c>
      <c r="E2" s="1" t="s">
        <v>27</v>
      </c>
      <c r="F2" s="1" t="s">
        <v>28</v>
      </c>
      <c r="G2" s="1" t="s">
        <v>29</v>
      </c>
      <c r="H2" s="1">
        <v>24.0</v>
      </c>
      <c r="I2" s="1">
        <v>2.0</v>
      </c>
      <c r="J2" s="1">
        <v>22.0</v>
      </c>
      <c r="K2" s="1">
        <v>0.0</v>
      </c>
      <c r="L2" s="1">
        <v>21.0</v>
      </c>
      <c r="M2" s="1">
        <v>1.0</v>
      </c>
      <c r="N2" s="1">
        <v>1.0</v>
      </c>
      <c r="O2" s="1">
        <v>0.0</v>
      </c>
      <c r="P2" s="1">
        <v>0.0</v>
      </c>
      <c r="Q2" s="1">
        <v>0.0</v>
      </c>
      <c r="R2" s="1">
        <v>0.0</v>
      </c>
      <c r="S2" s="1">
        <f t="shared" ref="S2:S3" si="2">ROUND((0.5*R2)+M2,0)</f>
        <v>1</v>
      </c>
      <c r="T2" s="1">
        <f t="shared" ref="T2:T3" si="3">ROUND((0.5*Q2)+L2,0)</f>
        <v>21</v>
      </c>
      <c r="V2" s="1">
        <v>0.0</v>
      </c>
      <c r="W2" s="1">
        <v>0.0</v>
      </c>
      <c r="X2" s="1">
        <v>0.0</v>
      </c>
    </row>
    <row r="3">
      <c r="A3" s="1">
        <v>1.0</v>
      </c>
      <c r="B3" s="2">
        <v>42528.0</v>
      </c>
      <c r="C3" s="1">
        <f t="shared" si="1"/>
        <v>24</v>
      </c>
      <c r="D3" s="1">
        <v>2016.0</v>
      </c>
      <c r="E3" s="1" t="s">
        <v>27</v>
      </c>
      <c r="F3" s="1" t="s">
        <v>28</v>
      </c>
      <c r="G3" s="1" t="s">
        <v>31</v>
      </c>
      <c r="H3" s="1">
        <v>2.0</v>
      </c>
      <c r="I3" s="1">
        <v>1.0</v>
      </c>
      <c r="J3" s="1">
        <v>1.0</v>
      </c>
      <c r="K3" s="1">
        <v>0.0</v>
      </c>
      <c r="L3" s="1">
        <v>2.0</v>
      </c>
      <c r="M3" s="1">
        <v>0.0</v>
      </c>
      <c r="N3" s="1">
        <v>0.0</v>
      </c>
      <c r="O3" s="1">
        <v>0.0</v>
      </c>
      <c r="P3" s="1">
        <v>0.0</v>
      </c>
      <c r="Q3" s="1">
        <v>0.0</v>
      </c>
      <c r="R3" s="1">
        <v>0.0</v>
      </c>
      <c r="S3" s="1">
        <f t="shared" si="2"/>
        <v>0</v>
      </c>
      <c r="T3" s="1">
        <f t="shared" si="3"/>
        <v>2</v>
      </c>
      <c r="U3" s="1" t="s">
        <v>101</v>
      </c>
      <c r="V3" s="1">
        <v>0.0</v>
      </c>
      <c r="W3" s="1">
        <v>0.0</v>
      </c>
      <c r="X3" s="1">
        <v>0.0</v>
      </c>
    </row>
    <row r="4">
      <c r="A4" s="1">
        <v>1.0</v>
      </c>
      <c r="B4" s="2">
        <v>42528.0</v>
      </c>
      <c r="C4" s="1">
        <f t="shared" si="1"/>
        <v>24</v>
      </c>
      <c r="D4" s="1">
        <v>2016.0</v>
      </c>
      <c r="E4" s="1" t="s">
        <v>27</v>
      </c>
      <c r="F4" s="1" t="s">
        <v>33</v>
      </c>
      <c r="G4" s="1" t="s">
        <v>29</v>
      </c>
      <c r="H4" s="1" t="s">
        <v>30</v>
      </c>
      <c r="I4" s="1" t="s">
        <v>30</v>
      </c>
      <c r="J4" s="1" t="s">
        <v>30</v>
      </c>
      <c r="K4" s="1" t="s">
        <v>30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  <c r="R4" s="1" t="s">
        <v>30</v>
      </c>
      <c r="S4" s="1" t="s">
        <v>30</v>
      </c>
      <c r="T4" s="1" t="s">
        <v>30</v>
      </c>
      <c r="V4" s="1" t="s">
        <v>30</v>
      </c>
      <c r="W4" s="1" t="s">
        <v>30</v>
      </c>
      <c r="X4" s="1" t="s">
        <v>30</v>
      </c>
    </row>
    <row r="5">
      <c r="A5" s="1">
        <v>1.0</v>
      </c>
      <c r="B5" s="2">
        <v>42528.0</v>
      </c>
      <c r="C5" s="1">
        <f t="shared" si="1"/>
        <v>24</v>
      </c>
      <c r="D5" s="1">
        <v>2016.0</v>
      </c>
      <c r="E5" s="1" t="s">
        <v>27</v>
      </c>
      <c r="F5" s="1" t="s">
        <v>33</v>
      </c>
      <c r="G5" s="1" t="s">
        <v>31</v>
      </c>
      <c r="H5" s="1" t="s">
        <v>30</v>
      </c>
      <c r="I5" s="1" t="s">
        <v>30</v>
      </c>
      <c r="J5" s="1" t="s">
        <v>30</v>
      </c>
      <c r="K5" s="1" t="s">
        <v>30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  <c r="R5" s="1" t="s">
        <v>30</v>
      </c>
      <c r="S5" s="1" t="s">
        <v>30</v>
      </c>
      <c r="T5" s="1" t="s">
        <v>30</v>
      </c>
      <c r="V5" s="1" t="s">
        <v>30</v>
      </c>
      <c r="W5" s="1" t="s">
        <v>30</v>
      </c>
      <c r="X5" s="1" t="s">
        <v>30</v>
      </c>
    </row>
    <row r="6">
      <c r="A6" s="1">
        <v>1.0</v>
      </c>
      <c r="B6" s="2">
        <v>42528.0</v>
      </c>
      <c r="C6" s="1">
        <f t="shared" si="1"/>
        <v>24</v>
      </c>
      <c r="D6" s="1">
        <v>2016.0</v>
      </c>
      <c r="E6" s="1" t="s">
        <v>27</v>
      </c>
      <c r="F6" s="1" t="s">
        <v>34</v>
      </c>
      <c r="G6" s="1" t="s">
        <v>29</v>
      </c>
      <c r="H6" s="1" t="s">
        <v>30</v>
      </c>
      <c r="I6" s="1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  <c r="R6" s="1" t="s">
        <v>30</v>
      </c>
      <c r="S6" s="1" t="s">
        <v>30</v>
      </c>
      <c r="T6" s="1" t="s">
        <v>30</v>
      </c>
      <c r="V6" s="1" t="s">
        <v>30</v>
      </c>
      <c r="W6" s="1" t="s">
        <v>30</v>
      </c>
      <c r="X6" s="1" t="s">
        <v>30</v>
      </c>
    </row>
    <row r="7">
      <c r="A7" s="1">
        <v>1.0</v>
      </c>
      <c r="B7" s="2">
        <v>42528.0</v>
      </c>
      <c r="C7" s="1">
        <f t="shared" si="1"/>
        <v>24</v>
      </c>
      <c r="D7" s="1">
        <v>2016.0</v>
      </c>
      <c r="E7" s="1" t="s">
        <v>27</v>
      </c>
      <c r="F7" s="1" t="s">
        <v>34</v>
      </c>
      <c r="G7" s="1" t="s">
        <v>31</v>
      </c>
      <c r="H7" s="1" t="s">
        <v>30</v>
      </c>
      <c r="I7" s="1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  <c r="R7" s="1" t="s">
        <v>30</v>
      </c>
      <c r="S7" s="1" t="s">
        <v>30</v>
      </c>
      <c r="T7" s="1" t="s">
        <v>30</v>
      </c>
      <c r="V7" s="1" t="s">
        <v>30</v>
      </c>
      <c r="W7" s="1" t="s">
        <v>30</v>
      </c>
      <c r="X7" s="1" t="s">
        <v>30</v>
      </c>
    </row>
    <row r="8">
      <c r="A8" s="1">
        <v>1.0</v>
      </c>
      <c r="B8" s="2">
        <v>42528.0</v>
      </c>
      <c r="C8" s="1">
        <f t="shared" si="1"/>
        <v>24</v>
      </c>
      <c r="D8" s="1">
        <v>2016.0</v>
      </c>
      <c r="E8" s="1" t="s">
        <v>62</v>
      </c>
      <c r="F8" s="1" t="s">
        <v>36</v>
      </c>
      <c r="G8" s="1" t="s">
        <v>29</v>
      </c>
      <c r="H8" s="1">
        <v>46.0</v>
      </c>
      <c r="I8" s="1">
        <v>2.0</v>
      </c>
      <c r="J8" s="1">
        <v>44.0</v>
      </c>
      <c r="K8" s="1">
        <v>0.0</v>
      </c>
      <c r="L8" s="1">
        <v>35.0</v>
      </c>
      <c r="M8" s="1">
        <v>9.0</v>
      </c>
      <c r="N8" s="1">
        <v>8.0</v>
      </c>
      <c r="O8" s="1">
        <v>1.0</v>
      </c>
      <c r="P8" s="1">
        <v>0.0</v>
      </c>
      <c r="Q8" s="1">
        <v>0.0</v>
      </c>
      <c r="R8" s="1">
        <v>0.0</v>
      </c>
      <c r="S8" s="1">
        <f t="shared" ref="S8:S29" si="4">ROUND((0.5*R8)+M8,0)</f>
        <v>9</v>
      </c>
      <c r="T8" s="1">
        <f t="shared" ref="T8:T29" si="5">ROUND((0.5*Q8)+L8,0)</f>
        <v>35</v>
      </c>
      <c r="V8" s="1">
        <v>0.0</v>
      </c>
      <c r="W8" s="1">
        <v>0.0</v>
      </c>
      <c r="X8" s="1">
        <v>0.0</v>
      </c>
    </row>
    <row r="9">
      <c r="A9" s="1">
        <v>1.0</v>
      </c>
      <c r="B9" s="2">
        <v>42528.0</v>
      </c>
      <c r="C9" s="1">
        <f t="shared" si="1"/>
        <v>24</v>
      </c>
      <c r="D9" s="1">
        <v>2016.0</v>
      </c>
      <c r="E9" s="1" t="s">
        <v>62</v>
      </c>
      <c r="F9" s="1" t="s">
        <v>36</v>
      </c>
      <c r="G9" s="1" t="s">
        <v>31</v>
      </c>
      <c r="H9" s="1">
        <v>9.0</v>
      </c>
      <c r="I9" s="1">
        <v>2.0</v>
      </c>
      <c r="J9" s="1">
        <v>7.0</v>
      </c>
      <c r="K9" s="1">
        <v>0.0</v>
      </c>
      <c r="L9" s="1">
        <v>5.0</v>
      </c>
      <c r="M9" s="1">
        <v>2.0</v>
      </c>
      <c r="N9" s="1">
        <v>2.0</v>
      </c>
      <c r="O9" s="1">
        <v>0.0</v>
      </c>
      <c r="P9" s="1">
        <v>0.0</v>
      </c>
      <c r="Q9" s="1">
        <v>0.0</v>
      </c>
      <c r="R9" s="1">
        <v>0.0</v>
      </c>
      <c r="S9" s="1">
        <f t="shared" si="4"/>
        <v>2</v>
      </c>
      <c r="T9" s="1">
        <f t="shared" si="5"/>
        <v>5</v>
      </c>
      <c r="V9" s="1">
        <v>0.0</v>
      </c>
      <c r="W9" s="1">
        <v>0.0</v>
      </c>
      <c r="X9" s="1">
        <v>0.0</v>
      </c>
    </row>
    <row r="10">
      <c r="A10" s="1">
        <v>1.0</v>
      </c>
      <c r="B10" s="2">
        <v>42528.0</v>
      </c>
      <c r="C10" s="1">
        <f t="shared" si="1"/>
        <v>24</v>
      </c>
      <c r="D10" s="1">
        <v>2016.0</v>
      </c>
      <c r="E10" s="1" t="s">
        <v>62</v>
      </c>
      <c r="F10" s="1" t="s">
        <v>37</v>
      </c>
      <c r="G10" s="1" t="s">
        <v>29</v>
      </c>
      <c r="H10" s="1">
        <v>157.0</v>
      </c>
      <c r="I10" s="1">
        <v>84.0</v>
      </c>
      <c r="J10" s="1">
        <v>173.0</v>
      </c>
      <c r="K10" s="1">
        <v>0.0</v>
      </c>
      <c r="L10" s="1">
        <v>38.0</v>
      </c>
      <c r="M10" s="1">
        <v>35.0</v>
      </c>
      <c r="N10" s="1">
        <v>34.0</v>
      </c>
      <c r="O10" s="1">
        <v>1.0</v>
      </c>
      <c r="P10" s="1">
        <v>0.0</v>
      </c>
      <c r="Q10" s="1">
        <v>0.0</v>
      </c>
      <c r="R10" s="1">
        <v>0.0</v>
      </c>
      <c r="S10" s="1">
        <f t="shared" si="4"/>
        <v>35</v>
      </c>
      <c r="T10" s="1">
        <f t="shared" si="5"/>
        <v>38</v>
      </c>
      <c r="V10" s="1">
        <v>0.0</v>
      </c>
      <c r="W10" s="1">
        <v>0.0</v>
      </c>
      <c r="X10" s="1">
        <v>0.0</v>
      </c>
    </row>
    <row r="11">
      <c r="A11" s="1">
        <v>1.0</v>
      </c>
      <c r="B11" s="2">
        <v>42528.0</v>
      </c>
      <c r="C11" s="1">
        <f t="shared" si="1"/>
        <v>24</v>
      </c>
      <c r="D11" s="1">
        <v>2016.0</v>
      </c>
      <c r="E11" s="1" t="s">
        <v>62</v>
      </c>
      <c r="F11" s="1" t="s">
        <v>37</v>
      </c>
      <c r="G11" s="1" t="s">
        <v>31</v>
      </c>
      <c r="H11" s="1">
        <v>39.0</v>
      </c>
      <c r="I11" s="1">
        <v>13.0</v>
      </c>
      <c r="J11" s="1">
        <v>26.0</v>
      </c>
      <c r="K11" s="1">
        <v>0.0</v>
      </c>
      <c r="L11" s="1">
        <v>21.0</v>
      </c>
      <c r="M11" s="1">
        <v>5.0</v>
      </c>
      <c r="N11" s="1">
        <v>3.0</v>
      </c>
      <c r="O11" s="1">
        <v>2.0</v>
      </c>
      <c r="P11" s="1">
        <v>0.0</v>
      </c>
      <c r="Q11" s="1">
        <v>0.0</v>
      </c>
      <c r="R11" s="1">
        <v>0.0</v>
      </c>
      <c r="S11" s="1">
        <f t="shared" si="4"/>
        <v>5</v>
      </c>
      <c r="T11" s="1">
        <f t="shared" si="5"/>
        <v>21</v>
      </c>
      <c r="V11" s="1">
        <v>0.0</v>
      </c>
      <c r="W11" s="1">
        <v>0.0</v>
      </c>
      <c r="X11" s="1">
        <v>0.0</v>
      </c>
    </row>
    <row r="12">
      <c r="A12" s="1">
        <v>1.0</v>
      </c>
      <c r="B12" s="2">
        <v>42528.0</v>
      </c>
      <c r="C12" s="1">
        <f t="shared" si="1"/>
        <v>24</v>
      </c>
      <c r="D12" s="1">
        <v>2016.0</v>
      </c>
      <c r="E12" s="1" t="s">
        <v>62</v>
      </c>
      <c r="F12" s="1" t="s">
        <v>38</v>
      </c>
      <c r="G12" s="1" t="s">
        <v>29</v>
      </c>
      <c r="H12" s="1">
        <v>57.0</v>
      </c>
      <c r="I12" s="1">
        <v>12.0</v>
      </c>
      <c r="J12" s="1">
        <v>45.0</v>
      </c>
      <c r="K12" s="1">
        <v>0.0</v>
      </c>
      <c r="L12" s="1">
        <v>35.0</v>
      </c>
      <c r="M12" s="1">
        <v>10.0</v>
      </c>
      <c r="N12" s="1">
        <v>6.0</v>
      </c>
      <c r="O12" s="1">
        <v>4.0</v>
      </c>
      <c r="P12" s="1">
        <v>0.0</v>
      </c>
      <c r="Q12" s="1">
        <v>0.0</v>
      </c>
      <c r="R12" s="1">
        <v>0.0</v>
      </c>
      <c r="S12" s="1">
        <f t="shared" si="4"/>
        <v>10</v>
      </c>
      <c r="T12" s="1">
        <f t="shared" si="5"/>
        <v>35</v>
      </c>
      <c r="V12" s="1">
        <v>0.0</v>
      </c>
      <c r="W12" s="1">
        <v>0.0</v>
      </c>
      <c r="X12" s="1">
        <v>0.0</v>
      </c>
    </row>
    <row r="13">
      <c r="A13" s="1">
        <v>1.0</v>
      </c>
      <c r="B13" s="2">
        <v>42528.0</v>
      </c>
      <c r="C13" s="1">
        <f t="shared" si="1"/>
        <v>24</v>
      </c>
      <c r="D13" s="1">
        <v>2016.0</v>
      </c>
      <c r="E13" s="1" t="s">
        <v>62</v>
      </c>
      <c r="F13" s="1" t="s">
        <v>38</v>
      </c>
      <c r="G13" s="1" t="s">
        <v>31</v>
      </c>
      <c r="H13" s="1">
        <v>37.0</v>
      </c>
      <c r="I13" s="1">
        <v>3.0</v>
      </c>
      <c r="J13" s="1">
        <v>34.0</v>
      </c>
      <c r="K13" s="1">
        <v>0.0</v>
      </c>
      <c r="L13" s="1">
        <v>30.0</v>
      </c>
      <c r="M13" s="1">
        <v>4.0</v>
      </c>
      <c r="N13" s="1">
        <v>2.0</v>
      </c>
      <c r="O13" s="1">
        <v>2.0</v>
      </c>
      <c r="P13" s="1">
        <v>0.0</v>
      </c>
      <c r="Q13" s="1">
        <v>0.0</v>
      </c>
      <c r="R13" s="1">
        <v>0.0</v>
      </c>
      <c r="S13" s="1">
        <f t="shared" si="4"/>
        <v>4</v>
      </c>
      <c r="T13" s="1">
        <f t="shared" si="5"/>
        <v>30</v>
      </c>
      <c r="V13" s="1">
        <v>0.0</v>
      </c>
      <c r="W13" s="1">
        <v>0.0</v>
      </c>
      <c r="X13" s="1">
        <v>0.0</v>
      </c>
    </row>
    <row r="14">
      <c r="A14" s="1">
        <v>1.0</v>
      </c>
      <c r="B14" s="2">
        <v>42528.0</v>
      </c>
      <c r="C14" s="1">
        <f t="shared" si="1"/>
        <v>24</v>
      </c>
      <c r="D14" s="1">
        <v>2016.0</v>
      </c>
      <c r="E14" s="1" t="s">
        <v>43</v>
      </c>
      <c r="F14" s="1" t="s">
        <v>75</v>
      </c>
      <c r="G14" s="1" t="s">
        <v>29</v>
      </c>
      <c r="H14" s="1">
        <v>8.0</v>
      </c>
      <c r="I14" s="1">
        <v>0.0</v>
      </c>
      <c r="J14" s="1">
        <v>8.0</v>
      </c>
      <c r="K14" s="1">
        <v>0.0</v>
      </c>
      <c r="L14" s="1">
        <v>5.0</v>
      </c>
      <c r="M14" s="1">
        <v>3.0</v>
      </c>
      <c r="N14" s="1">
        <v>2.0</v>
      </c>
      <c r="O14" s="1">
        <v>1.0</v>
      </c>
      <c r="P14" s="1">
        <v>0.0</v>
      </c>
      <c r="Q14" s="1">
        <v>0.0</v>
      </c>
      <c r="R14" s="1">
        <v>0.0</v>
      </c>
      <c r="S14" s="1">
        <f t="shared" si="4"/>
        <v>3</v>
      </c>
      <c r="T14" s="1">
        <f t="shared" si="5"/>
        <v>5</v>
      </c>
      <c r="V14" s="1">
        <v>0.0</v>
      </c>
      <c r="W14" s="1">
        <v>0.0</v>
      </c>
      <c r="X14" s="1">
        <v>0.0</v>
      </c>
    </row>
    <row r="15">
      <c r="A15" s="1">
        <v>1.0</v>
      </c>
      <c r="B15" s="2">
        <v>42528.0</v>
      </c>
      <c r="C15" s="1">
        <f t="shared" si="1"/>
        <v>24</v>
      </c>
      <c r="D15" s="1">
        <v>2016.0</v>
      </c>
      <c r="E15" s="1" t="s">
        <v>43</v>
      </c>
      <c r="F15" s="1" t="s">
        <v>75</v>
      </c>
      <c r="G15" s="1" t="s">
        <v>31</v>
      </c>
      <c r="H15" s="1">
        <v>8.0</v>
      </c>
      <c r="I15" s="1">
        <v>3.0</v>
      </c>
      <c r="J15" s="1">
        <v>5.0</v>
      </c>
      <c r="K15" s="1">
        <v>0.0</v>
      </c>
      <c r="L15" s="1">
        <v>4.0</v>
      </c>
      <c r="M15" s="1">
        <v>1.0</v>
      </c>
      <c r="N15" s="1">
        <v>1.0</v>
      </c>
      <c r="O15" s="1">
        <v>0.0</v>
      </c>
      <c r="P15" s="1">
        <v>0.0</v>
      </c>
      <c r="Q15" s="1">
        <v>0.0</v>
      </c>
      <c r="R15" s="1">
        <v>0.0</v>
      </c>
      <c r="S15" s="1">
        <f t="shared" si="4"/>
        <v>1</v>
      </c>
      <c r="T15" s="1">
        <f t="shared" si="5"/>
        <v>4</v>
      </c>
      <c r="V15" s="1">
        <v>0.0</v>
      </c>
      <c r="W15" s="1">
        <v>0.0</v>
      </c>
      <c r="X15" s="1">
        <v>0.0</v>
      </c>
    </row>
    <row r="16">
      <c r="A16" s="1">
        <v>1.0</v>
      </c>
      <c r="B16" s="2">
        <v>42528.0</v>
      </c>
      <c r="C16" s="1">
        <f t="shared" si="1"/>
        <v>24</v>
      </c>
      <c r="D16" s="1">
        <v>2016.0</v>
      </c>
      <c r="E16" s="1" t="s">
        <v>43</v>
      </c>
      <c r="F16" s="1" t="s">
        <v>44</v>
      </c>
      <c r="G16" s="1" t="s">
        <v>29</v>
      </c>
      <c r="H16" s="1">
        <v>41.0</v>
      </c>
      <c r="I16" s="1">
        <v>18.0</v>
      </c>
      <c r="J16" s="1">
        <v>23.0</v>
      </c>
      <c r="K16" s="1">
        <v>0.0</v>
      </c>
      <c r="L16" s="1">
        <v>11.0</v>
      </c>
      <c r="M16" s="1">
        <v>12.0</v>
      </c>
      <c r="N16" s="1">
        <v>11.0</v>
      </c>
      <c r="O16" s="1">
        <v>1.0</v>
      </c>
      <c r="P16" s="1">
        <v>0.0</v>
      </c>
      <c r="Q16" s="1">
        <v>0.0</v>
      </c>
      <c r="R16" s="1">
        <v>0.0</v>
      </c>
      <c r="S16" s="1">
        <f t="shared" si="4"/>
        <v>12</v>
      </c>
      <c r="T16" s="1">
        <f t="shared" si="5"/>
        <v>11</v>
      </c>
      <c r="V16" s="1">
        <v>0.0</v>
      </c>
      <c r="W16" s="1">
        <v>0.0</v>
      </c>
      <c r="X16" s="1">
        <v>0.0</v>
      </c>
    </row>
    <row r="17">
      <c r="A17" s="1">
        <v>1.0</v>
      </c>
      <c r="B17" s="2">
        <v>42528.0</v>
      </c>
      <c r="C17" s="1">
        <f t="shared" si="1"/>
        <v>24</v>
      </c>
      <c r="D17" s="1">
        <v>2016.0</v>
      </c>
      <c r="E17" s="1" t="s">
        <v>43</v>
      </c>
      <c r="F17" s="1" t="s">
        <v>44</v>
      </c>
      <c r="G17" s="1" t="s">
        <v>31</v>
      </c>
      <c r="H17" s="1">
        <v>146.0</v>
      </c>
      <c r="I17" s="1">
        <v>76.0</v>
      </c>
      <c r="J17" s="1">
        <v>70.0</v>
      </c>
      <c r="K17" s="1">
        <v>0.0</v>
      </c>
      <c r="L17" s="1">
        <v>29.0</v>
      </c>
      <c r="M17" s="1">
        <v>41.0</v>
      </c>
      <c r="N17" s="1">
        <v>41.0</v>
      </c>
      <c r="O17" s="1">
        <v>0.0</v>
      </c>
      <c r="P17" s="1">
        <v>0.0</v>
      </c>
      <c r="Q17" s="1">
        <v>0.0</v>
      </c>
      <c r="R17" s="1">
        <v>0.0</v>
      </c>
      <c r="S17" s="1">
        <f t="shared" si="4"/>
        <v>41</v>
      </c>
      <c r="T17" s="1">
        <f t="shared" si="5"/>
        <v>29</v>
      </c>
      <c r="V17" s="1">
        <v>0.0</v>
      </c>
      <c r="W17" s="1">
        <v>0.0</v>
      </c>
      <c r="X17" s="1">
        <v>0.0</v>
      </c>
    </row>
    <row r="18">
      <c r="A18" s="1">
        <v>1.0</v>
      </c>
      <c r="B18" s="2">
        <v>42528.0</v>
      </c>
      <c r="C18" s="1">
        <f t="shared" si="1"/>
        <v>24</v>
      </c>
      <c r="D18" s="1">
        <v>2016.0</v>
      </c>
      <c r="E18" s="1" t="s">
        <v>39</v>
      </c>
      <c r="F18" s="1" t="s">
        <v>40</v>
      </c>
      <c r="G18" s="1" t="s">
        <v>29</v>
      </c>
      <c r="H18" s="1">
        <v>39.0</v>
      </c>
      <c r="I18" s="1">
        <v>6.0</v>
      </c>
      <c r="J18" s="1">
        <v>33.0</v>
      </c>
      <c r="K18" s="1">
        <v>0.0</v>
      </c>
      <c r="L18" s="1">
        <v>29.0</v>
      </c>
      <c r="M18" s="1">
        <v>2.0</v>
      </c>
      <c r="N18" s="1">
        <v>2.0</v>
      </c>
      <c r="O18" s="1">
        <v>2.0</v>
      </c>
      <c r="P18" s="1">
        <v>0.0</v>
      </c>
      <c r="Q18" s="1">
        <v>0.0</v>
      </c>
      <c r="R18" s="1">
        <v>0.0</v>
      </c>
      <c r="S18" s="1">
        <f t="shared" si="4"/>
        <v>2</v>
      </c>
      <c r="T18" s="1">
        <f t="shared" si="5"/>
        <v>29</v>
      </c>
      <c r="V18" s="1">
        <v>0.0</v>
      </c>
      <c r="W18" s="1">
        <v>0.0</v>
      </c>
      <c r="X18" s="1">
        <v>0.0</v>
      </c>
    </row>
    <row r="19">
      <c r="A19" s="1">
        <v>1.0</v>
      </c>
      <c r="B19" s="2">
        <v>42528.0</v>
      </c>
      <c r="C19" s="1">
        <f t="shared" si="1"/>
        <v>24</v>
      </c>
      <c r="D19" s="1">
        <v>2016.0</v>
      </c>
      <c r="E19" s="1" t="s">
        <v>39</v>
      </c>
      <c r="F19" s="1" t="s">
        <v>40</v>
      </c>
      <c r="G19" s="1" t="s">
        <v>31</v>
      </c>
      <c r="H19" s="1">
        <v>28.0</v>
      </c>
      <c r="I19" s="1">
        <v>5.0</v>
      </c>
      <c r="J19" s="1">
        <v>23.0</v>
      </c>
      <c r="K19" s="1">
        <v>0.0</v>
      </c>
      <c r="L19" s="1">
        <v>18.0</v>
      </c>
      <c r="M19" s="1">
        <v>5.0</v>
      </c>
      <c r="N19" s="1">
        <v>5.0</v>
      </c>
      <c r="O19" s="1">
        <v>0.0</v>
      </c>
      <c r="P19" s="1">
        <v>0.0</v>
      </c>
      <c r="Q19" s="1">
        <v>0.0</v>
      </c>
      <c r="R19" s="1">
        <v>0.0</v>
      </c>
      <c r="S19" s="1">
        <f t="shared" si="4"/>
        <v>5</v>
      </c>
      <c r="T19" s="1">
        <f t="shared" si="5"/>
        <v>18</v>
      </c>
      <c r="V19" s="1">
        <v>0.0</v>
      </c>
      <c r="W19" s="1">
        <v>0.0</v>
      </c>
      <c r="X19" s="1">
        <v>0.0</v>
      </c>
    </row>
    <row r="20">
      <c r="A20" s="1">
        <v>1.0</v>
      </c>
      <c r="B20" s="2">
        <v>42528.0</v>
      </c>
      <c r="C20" s="1">
        <f t="shared" si="1"/>
        <v>24</v>
      </c>
      <c r="D20" s="1">
        <v>2016.0</v>
      </c>
      <c r="E20" s="1" t="s">
        <v>39</v>
      </c>
      <c r="F20" s="1" t="s">
        <v>41</v>
      </c>
      <c r="G20" s="1" t="s">
        <v>29</v>
      </c>
      <c r="H20" s="1">
        <v>33.0</v>
      </c>
      <c r="I20" s="1">
        <v>12.0</v>
      </c>
      <c r="J20" s="1">
        <v>21.0</v>
      </c>
      <c r="K20" s="1">
        <v>0.0</v>
      </c>
      <c r="L20" s="1">
        <v>12.0</v>
      </c>
      <c r="M20" s="1">
        <v>0.0</v>
      </c>
      <c r="N20" s="1">
        <v>9.0</v>
      </c>
      <c r="O20" s="1">
        <v>0.0</v>
      </c>
      <c r="P20" s="1">
        <v>0.0</v>
      </c>
      <c r="Q20" s="1">
        <v>0.0</v>
      </c>
      <c r="R20" s="1">
        <v>0.0</v>
      </c>
      <c r="S20" s="1">
        <f t="shared" si="4"/>
        <v>0</v>
      </c>
      <c r="T20" s="1">
        <f t="shared" si="5"/>
        <v>12</v>
      </c>
      <c r="V20" s="1">
        <v>0.0</v>
      </c>
      <c r="W20" s="1">
        <v>0.0</v>
      </c>
      <c r="X20" s="1">
        <v>0.0</v>
      </c>
    </row>
    <row r="21" ht="15.75" customHeight="1">
      <c r="A21" s="1">
        <v>1.0</v>
      </c>
      <c r="B21" s="2">
        <v>42528.0</v>
      </c>
      <c r="C21" s="1">
        <f t="shared" si="1"/>
        <v>24</v>
      </c>
      <c r="D21" s="1">
        <v>2016.0</v>
      </c>
      <c r="E21" s="1" t="s">
        <v>39</v>
      </c>
      <c r="F21" s="1" t="s">
        <v>41</v>
      </c>
      <c r="G21" s="1" t="s">
        <v>31</v>
      </c>
      <c r="H21" s="1">
        <v>52.0</v>
      </c>
      <c r="I21" s="1">
        <v>6.0</v>
      </c>
      <c r="J21" s="1">
        <v>46.0</v>
      </c>
      <c r="K21" s="1">
        <v>0.0</v>
      </c>
      <c r="L21" s="1">
        <v>31.0</v>
      </c>
      <c r="M21" s="1">
        <v>15.0</v>
      </c>
      <c r="N21" s="1">
        <v>15.0</v>
      </c>
      <c r="O21" s="1">
        <v>0.0</v>
      </c>
      <c r="P21" s="1">
        <v>0.0</v>
      </c>
      <c r="Q21" s="1">
        <v>0.0</v>
      </c>
      <c r="R21" s="1">
        <v>0.0</v>
      </c>
      <c r="S21" s="1">
        <f t="shared" si="4"/>
        <v>15</v>
      </c>
      <c r="T21" s="1">
        <f t="shared" si="5"/>
        <v>31</v>
      </c>
      <c r="V21" s="1">
        <v>0.0</v>
      </c>
      <c r="W21" s="1">
        <v>0.0</v>
      </c>
      <c r="X21" s="1">
        <v>0.0</v>
      </c>
    </row>
    <row r="22" ht="15.75" customHeight="1">
      <c r="A22" s="1">
        <v>1.0</v>
      </c>
      <c r="B22" s="2">
        <v>42528.0</v>
      </c>
      <c r="C22" s="1">
        <f t="shared" si="1"/>
        <v>24</v>
      </c>
      <c r="D22" s="1">
        <v>2016.0</v>
      </c>
      <c r="E22" s="1" t="s">
        <v>39</v>
      </c>
      <c r="F22" s="1" t="s">
        <v>42</v>
      </c>
      <c r="G22" s="1" t="s">
        <v>29</v>
      </c>
      <c r="H22" s="1">
        <v>17.0</v>
      </c>
      <c r="I22" s="1">
        <v>6.0</v>
      </c>
      <c r="J22" s="1">
        <v>9.0</v>
      </c>
      <c r="K22" s="1">
        <v>0.0</v>
      </c>
      <c r="L22" s="1">
        <v>2.0</v>
      </c>
      <c r="M22" s="1">
        <v>7.0</v>
      </c>
      <c r="N22" s="1">
        <v>7.0</v>
      </c>
      <c r="O22" s="1">
        <v>0.0</v>
      </c>
      <c r="P22" s="1">
        <v>0.0</v>
      </c>
      <c r="Q22" s="1">
        <v>0.0</v>
      </c>
      <c r="R22" s="1">
        <v>0.0</v>
      </c>
      <c r="S22" s="1">
        <f t="shared" si="4"/>
        <v>7</v>
      </c>
      <c r="T22" s="1">
        <f t="shared" si="5"/>
        <v>2</v>
      </c>
      <c r="V22" s="1">
        <v>0.0</v>
      </c>
      <c r="W22" s="1">
        <v>0.0</v>
      </c>
      <c r="X22" s="1">
        <v>0.0</v>
      </c>
    </row>
    <row r="23" ht="15.75" customHeight="1">
      <c r="A23" s="1">
        <v>1.0</v>
      </c>
      <c r="B23" s="2">
        <v>42528.0</v>
      </c>
      <c r="C23" s="1">
        <f t="shared" si="1"/>
        <v>24</v>
      </c>
      <c r="D23" s="1">
        <v>2016.0</v>
      </c>
      <c r="E23" s="1" t="s">
        <v>39</v>
      </c>
      <c r="F23" s="1" t="s">
        <v>42</v>
      </c>
      <c r="G23" s="1" t="s">
        <v>31</v>
      </c>
      <c r="H23" s="1">
        <v>33.0</v>
      </c>
      <c r="I23" s="1">
        <v>25.0</v>
      </c>
      <c r="J23" s="1">
        <v>7.0</v>
      </c>
      <c r="K23" s="1">
        <v>0.0</v>
      </c>
      <c r="L23" s="1">
        <v>1.0</v>
      </c>
      <c r="M23" s="1">
        <v>6.0</v>
      </c>
      <c r="N23" s="1">
        <v>5.0</v>
      </c>
      <c r="O23" s="1">
        <v>1.0</v>
      </c>
      <c r="P23" s="1">
        <v>0.0</v>
      </c>
      <c r="Q23" s="1">
        <v>0.0</v>
      </c>
      <c r="R23" s="1">
        <v>0.0</v>
      </c>
      <c r="S23" s="1">
        <f t="shared" si="4"/>
        <v>6</v>
      </c>
      <c r="T23" s="1">
        <f t="shared" si="5"/>
        <v>1</v>
      </c>
      <c r="V23" s="1">
        <v>0.0</v>
      </c>
      <c r="W23" s="1">
        <v>0.0</v>
      </c>
      <c r="X23" s="1">
        <v>0.0</v>
      </c>
    </row>
    <row r="24" ht="15.75" customHeight="1">
      <c r="A24" s="1">
        <v>1.0</v>
      </c>
      <c r="B24" s="2">
        <v>42528.0</v>
      </c>
      <c r="C24" s="1">
        <f t="shared" si="1"/>
        <v>24</v>
      </c>
      <c r="D24" s="1">
        <v>2016.0</v>
      </c>
      <c r="E24" s="1" t="s">
        <v>45</v>
      </c>
      <c r="F24" s="1" t="s">
        <v>46</v>
      </c>
      <c r="G24" s="1" t="s">
        <v>29</v>
      </c>
      <c r="H24" s="1">
        <v>32.0</v>
      </c>
      <c r="I24" s="1">
        <v>12.0</v>
      </c>
      <c r="J24" s="1">
        <v>20.0</v>
      </c>
      <c r="K24" s="1">
        <v>0.0</v>
      </c>
      <c r="L24" s="1">
        <v>15.0</v>
      </c>
      <c r="M24" s="1">
        <v>5.0</v>
      </c>
      <c r="N24" s="1">
        <v>4.0</v>
      </c>
      <c r="O24" s="1">
        <v>1.0</v>
      </c>
      <c r="P24" s="1">
        <v>0.0</v>
      </c>
      <c r="Q24" s="1">
        <v>0.0</v>
      </c>
      <c r="R24" s="1">
        <v>0.0</v>
      </c>
      <c r="S24" s="1">
        <f t="shared" si="4"/>
        <v>5</v>
      </c>
      <c r="T24" s="1">
        <f t="shared" si="5"/>
        <v>15</v>
      </c>
      <c r="V24" s="1">
        <v>0.0</v>
      </c>
      <c r="W24" s="1">
        <v>0.0</v>
      </c>
      <c r="X24" s="1">
        <v>0.0</v>
      </c>
    </row>
    <row r="25" ht="15.75" customHeight="1">
      <c r="A25" s="1">
        <v>1.0</v>
      </c>
      <c r="B25" s="2">
        <v>42528.0</v>
      </c>
      <c r="C25" s="1">
        <f t="shared" si="1"/>
        <v>24</v>
      </c>
      <c r="D25" s="1">
        <v>2016.0</v>
      </c>
      <c r="E25" s="1" t="s">
        <v>45</v>
      </c>
      <c r="F25" s="1" t="s">
        <v>46</v>
      </c>
      <c r="G25" s="1" t="s">
        <v>31</v>
      </c>
      <c r="H25" s="1">
        <v>5.0</v>
      </c>
      <c r="I25" s="1">
        <v>4.0</v>
      </c>
      <c r="J25" s="1">
        <v>1.0</v>
      </c>
      <c r="K25" s="1">
        <v>0.0</v>
      </c>
      <c r="L25" s="1">
        <v>0.0</v>
      </c>
      <c r="M25" s="1">
        <v>1.0</v>
      </c>
      <c r="N25" s="1">
        <v>1.0</v>
      </c>
      <c r="O25" s="1">
        <v>0.0</v>
      </c>
      <c r="P25" s="1">
        <v>0.0</v>
      </c>
      <c r="Q25" s="1">
        <v>0.0</v>
      </c>
      <c r="R25" s="1">
        <v>0.0</v>
      </c>
      <c r="S25" s="1">
        <f t="shared" si="4"/>
        <v>1</v>
      </c>
      <c r="T25" s="1">
        <f t="shared" si="5"/>
        <v>0</v>
      </c>
      <c r="U25" s="1" t="s">
        <v>76</v>
      </c>
      <c r="V25" s="1">
        <v>0.0</v>
      </c>
      <c r="W25" s="1">
        <v>0.0</v>
      </c>
      <c r="X25" s="1">
        <v>0.0</v>
      </c>
    </row>
    <row r="26" ht="15.75" customHeight="1">
      <c r="A26" s="1">
        <v>1.0</v>
      </c>
      <c r="B26" s="2">
        <v>42528.0</v>
      </c>
      <c r="C26" s="1">
        <f t="shared" si="1"/>
        <v>24</v>
      </c>
      <c r="D26" s="1">
        <v>2016.0</v>
      </c>
      <c r="E26" s="1" t="s">
        <v>45</v>
      </c>
      <c r="F26" s="1" t="s">
        <v>48</v>
      </c>
      <c r="G26" s="1" t="s">
        <v>29</v>
      </c>
      <c r="H26" s="1">
        <v>7.0</v>
      </c>
      <c r="I26" s="1">
        <v>2.0</v>
      </c>
      <c r="J26" s="1">
        <v>5.0</v>
      </c>
      <c r="K26" s="1">
        <v>0.0</v>
      </c>
      <c r="L26" s="1">
        <v>1.0</v>
      </c>
      <c r="M26" s="1">
        <v>4.0</v>
      </c>
      <c r="N26" s="1">
        <v>4.0</v>
      </c>
      <c r="O26" s="1">
        <v>0.0</v>
      </c>
      <c r="P26" s="1">
        <v>0.0</v>
      </c>
      <c r="Q26" s="1">
        <v>0.0</v>
      </c>
      <c r="R26" s="1">
        <v>0.0</v>
      </c>
      <c r="S26" s="1">
        <f t="shared" si="4"/>
        <v>4</v>
      </c>
      <c r="T26" s="1">
        <f t="shared" si="5"/>
        <v>1</v>
      </c>
      <c r="U26" s="1" t="s">
        <v>93</v>
      </c>
      <c r="V26" s="1">
        <v>0.0</v>
      </c>
      <c r="W26" s="1">
        <v>0.0</v>
      </c>
      <c r="X26" s="1">
        <v>0.0</v>
      </c>
    </row>
    <row r="27" ht="15.75" customHeight="1">
      <c r="A27" s="1">
        <v>1.0</v>
      </c>
      <c r="B27" s="2">
        <v>42528.0</v>
      </c>
      <c r="C27" s="1">
        <f t="shared" si="1"/>
        <v>24</v>
      </c>
      <c r="D27" s="1">
        <v>2016.0</v>
      </c>
      <c r="E27" s="1" t="s">
        <v>45</v>
      </c>
      <c r="F27" s="1" t="s">
        <v>48</v>
      </c>
      <c r="G27" s="1" t="s">
        <v>31</v>
      </c>
      <c r="H27" s="1">
        <v>15.0</v>
      </c>
      <c r="I27" s="1">
        <v>8.0</v>
      </c>
      <c r="J27" s="1">
        <v>7.0</v>
      </c>
      <c r="K27" s="1">
        <v>0.0</v>
      </c>
      <c r="L27" s="1">
        <v>4.0</v>
      </c>
      <c r="M27" s="1">
        <v>3.0</v>
      </c>
      <c r="N27" s="1">
        <v>3.0</v>
      </c>
      <c r="O27" s="1">
        <v>0.0</v>
      </c>
      <c r="P27" s="1">
        <v>0.0</v>
      </c>
      <c r="Q27" s="1">
        <v>0.0</v>
      </c>
      <c r="R27" s="1">
        <v>0.0</v>
      </c>
      <c r="S27" s="1">
        <f t="shared" si="4"/>
        <v>3</v>
      </c>
      <c r="T27" s="1">
        <f t="shared" si="5"/>
        <v>4</v>
      </c>
      <c r="V27" s="1">
        <v>0.0</v>
      </c>
      <c r="W27" s="1">
        <v>0.0</v>
      </c>
      <c r="X27" s="1">
        <v>0.0</v>
      </c>
    </row>
    <row r="28" ht="15.75" customHeight="1">
      <c r="A28" s="1">
        <v>1.0</v>
      </c>
      <c r="B28" s="2">
        <v>42529.0</v>
      </c>
      <c r="C28" s="1">
        <f t="shared" si="1"/>
        <v>24</v>
      </c>
      <c r="D28" s="1">
        <v>2016.0</v>
      </c>
      <c r="E28" s="1" t="s">
        <v>27</v>
      </c>
      <c r="F28" s="1" t="s">
        <v>28</v>
      </c>
      <c r="G28" s="1" t="s">
        <v>29</v>
      </c>
      <c r="H28" s="1">
        <v>7.0</v>
      </c>
      <c r="I28" s="1">
        <v>0.0</v>
      </c>
      <c r="J28" s="1">
        <v>7.0</v>
      </c>
      <c r="K28" s="1">
        <v>0.0</v>
      </c>
      <c r="L28" s="1">
        <v>6.0</v>
      </c>
      <c r="M28" s="1">
        <v>1.0</v>
      </c>
      <c r="N28" s="1">
        <v>1.0</v>
      </c>
      <c r="O28" s="1">
        <v>0.0</v>
      </c>
      <c r="P28" s="1">
        <v>0.0</v>
      </c>
      <c r="Q28" s="1">
        <v>0.0</v>
      </c>
      <c r="R28" s="1">
        <v>0.0</v>
      </c>
      <c r="S28" s="1">
        <f t="shared" si="4"/>
        <v>1</v>
      </c>
      <c r="T28" s="1">
        <f t="shared" si="5"/>
        <v>6</v>
      </c>
      <c r="V28" s="1">
        <v>0.0</v>
      </c>
      <c r="W28" s="1">
        <v>0.0</v>
      </c>
      <c r="X28" s="1">
        <v>0.0</v>
      </c>
    </row>
    <row r="29" ht="15.75" customHeight="1">
      <c r="A29" s="1">
        <v>1.0</v>
      </c>
      <c r="B29" s="2">
        <v>42529.0</v>
      </c>
      <c r="C29" s="1">
        <f t="shared" si="1"/>
        <v>24</v>
      </c>
      <c r="D29" s="1">
        <v>2016.0</v>
      </c>
      <c r="E29" s="1" t="s">
        <v>27</v>
      </c>
      <c r="F29" s="1" t="s">
        <v>28</v>
      </c>
      <c r="G29" s="1" t="s">
        <v>31</v>
      </c>
      <c r="H29" s="1">
        <v>0.0</v>
      </c>
      <c r="I29" s="1">
        <v>0.0</v>
      </c>
      <c r="J29" s="1">
        <v>0.0</v>
      </c>
      <c r="K29" s="1">
        <v>0.0</v>
      </c>
      <c r="L29" s="1">
        <v>0.0</v>
      </c>
      <c r="M29" s="1">
        <v>0.0</v>
      </c>
      <c r="N29" s="1">
        <v>0.0</v>
      </c>
      <c r="O29" s="1">
        <v>0.0</v>
      </c>
      <c r="P29" s="1">
        <v>0.0</v>
      </c>
      <c r="Q29" s="1">
        <v>0.0</v>
      </c>
      <c r="R29" s="1">
        <v>0.0</v>
      </c>
      <c r="S29" s="1">
        <f t="shared" si="4"/>
        <v>0</v>
      </c>
      <c r="T29" s="1">
        <f t="shared" si="5"/>
        <v>0</v>
      </c>
      <c r="V29" s="1">
        <v>0.0</v>
      </c>
      <c r="W29" s="1">
        <v>0.0</v>
      </c>
      <c r="X29" s="1">
        <v>0.0</v>
      </c>
    </row>
    <row r="30" ht="15.75" customHeight="1">
      <c r="A30" s="1">
        <v>1.0</v>
      </c>
      <c r="B30" s="2">
        <v>42529.0</v>
      </c>
      <c r="C30" s="1">
        <f t="shared" si="1"/>
        <v>24</v>
      </c>
      <c r="D30" s="1">
        <v>2016.0</v>
      </c>
      <c r="E30" s="1" t="s">
        <v>27</v>
      </c>
      <c r="F30" s="1" t="s">
        <v>33</v>
      </c>
      <c r="G30" s="1" t="s">
        <v>29</v>
      </c>
      <c r="H30" s="1" t="s">
        <v>30</v>
      </c>
      <c r="I30" s="1" t="s">
        <v>30</v>
      </c>
      <c r="J30" s="1" t="s">
        <v>30</v>
      </c>
      <c r="K30" s="1" t="s">
        <v>30</v>
      </c>
      <c r="L30" s="1" t="s">
        <v>30</v>
      </c>
      <c r="M30" s="1" t="s">
        <v>30</v>
      </c>
      <c r="N30" s="1" t="s">
        <v>30</v>
      </c>
      <c r="O30" s="1" t="s">
        <v>30</v>
      </c>
      <c r="P30" s="1" t="s">
        <v>30</v>
      </c>
      <c r="Q30" s="1" t="s">
        <v>30</v>
      </c>
      <c r="R30" s="1" t="s">
        <v>30</v>
      </c>
      <c r="S30" s="1" t="s">
        <v>30</v>
      </c>
      <c r="T30" s="1" t="s">
        <v>30</v>
      </c>
      <c r="V30" s="1" t="s">
        <v>30</v>
      </c>
      <c r="W30" s="1" t="s">
        <v>30</v>
      </c>
      <c r="X30" s="1" t="s">
        <v>30</v>
      </c>
    </row>
    <row r="31" ht="15.75" customHeight="1">
      <c r="A31" s="1">
        <v>1.0</v>
      </c>
      <c r="B31" s="2">
        <v>42529.0</v>
      </c>
      <c r="C31" s="1">
        <f t="shared" si="1"/>
        <v>24</v>
      </c>
      <c r="D31" s="1">
        <v>2016.0</v>
      </c>
      <c r="E31" s="1" t="s">
        <v>27</v>
      </c>
      <c r="F31" s="1" t="s">
        <v>33</v>
      </c>
      <c r="G31" s="1" t="s">
        <v>31</v>
      </c>
      <c r="H31" s="1" t="s">
        <v>30</v>
      </c>
      <c r="I31" s="1" t="s">
        <v>30</v>
      </c>
      <c r="J31" s="1" t="s">
        <v>30</v>
      </c>
      <c r="K31" s="1" t="s">
        <v>30</v>
      </c>
      <c r="L31" s="1" t="s">
        <v>30</v>
      </c>
      <c r="M31" s="1" t="s">
        <v>30</v>
      </c>
      <c r="N31" s="1" t="s">
        <v>30</v>
      </c>
      <c r="O31" s="1" t="s">
        <v>30</v>
      </c>
      <c r="P31" s="1" t="s">
        <v>30</v>
      </c>
      <c r="Q31" s="1" t="s">
        <v>30</v>
      </c>
      <c r="R31" s="1" t="s">
        <v>30</v>
      </c>
      <c r="S31" s="1" t="s">
        <v>30</v>
      </c>
      <c r="T31" s="1" t="s">
        <v>30</v>
      </c>
      <c r="V31" s="1" t="s">
        <v>30</v>
      </c>
      <c r="W31" s="1" t="s">
        <v>30</v>
      </c>
      <c r="X31" s="1" t="s">
        <v>30</v>
      </c>
    </row>
    <row r="32" ht="15.75" customHeight="1">
      <c r="A32" s="1">
        <v>1.0</v>
      </c>
      <c r="B32" s="2">
        <v>42529.0</v>
      </c>
      <c r="C32" s="1">
        <f t="shared" si="1"/>
        <v>24</v>
      </c>
      <c r="D32" s="1">
        <v>2016.0</v>
      </c>
      <c r="E32" s="1" t="s">
        <v>27</v>
      </c>
      <c r="F32" s="1" t="s">
        <v>34</v>
      </c>
      <c r="G32" s="1" t="s">
        <v>29</v>
      </c>
      <c r="H32" s="1" t="s">
        <v>30</v>
      </c>
      <c r="I32" s="1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V32" s="1" t="s">
        <v>30</v>
      </c>
      <c r="W32" s="1" t="s">
        <v>30</v>
      </c>
      <c r="X32" s="1" t="s">
        <v>30</v>
      </c>
    </row>
    <row r="33" ht="15.75" customHeight="1">
      <c r="A33" s="1">
        <v>1.0</v>
      </c>
      <c r="B33" s="2">
        <v>42529.0</v>
      </c>
      <c r="C33" s="1">
        <f t="shared" si="1"/>
        <v>24</v>
      </c>
      <c r="D33" s="1">
        <v>2016.0</v>
      </c>
      <c r="E33" s="1" t="s">
        <v>27</v>
      </c>
      <c r="F33" s="1" t="s">
        <v>34</v>
      </c>
      <c r="G33" s="1" t="s">
        <v>31</v>
      </c>
      <c r="H33" s="1" t="s">
        <v>30</v>
      </c>
      <c r="I33" s="1" t="s">
        <v>30</v>
      </c>
      <c r="J33" s="1" t="s">
        <v>30</v>
      </c>
      <c r="K33" s="1" t="s">
        <v>30</v>
      </c>
      <c r="L33" s="1" t="s">
        <v>30</v>
      </c>
      <c r="M33" s="1" t="s">
        <v>30</v>
      </c>
      <c r="N33" s="1" t="s">
        <v>30</v>
      </c>
      <c r="O33" s="1" t="s">
        <v>30</v>
      </c>
      <c r="P33" s="1" t="s">
        <v>30</v>
      </c>
      <c r="Q33" s="1" t="s">
        <v>30</v>
      </c>
      <c r="R33" s="1" t="s">
        <v>30</v>
      </c>
      <c r="S33" s="1" t="s">
        <v>30</v>
      </c>
      <c r="T33" s="1" t="s">
        <v>30</v>
      </c>
      <c r="V33" s="1" t="s">
        <v>30</v>
      </c>
      <c r="W33" s="1" t="s">
        <v>30</v>
      </c>
      <c r="X33" s="1" t="s">
        <v>30</v>
      </c>
    </row>
    <row r="34" ht="15.75" customHeight="1">
      <c r="A34" s="1">
        <v>1.0</v>
      </c>
      <c r="B34" s="2">
        <v>42529.0</v>
      </c>
      <c r="C34" s="1">
        <f t="shared" si="1"/>
        <v>24</v>
      </c>
      <c r="D34" s="1">
        <v>2016.0</v>
      </c>
      <c r="E34" s="1" t="s">
        <v>62</v>
      </c>
      <c r="F34" s="1" t="s">
        <v>36</v>
      </c>
      <c r="G34" s="1" t="s">
        <v>29</v>
      </c>
      <c r="H34" s="1">
        <v>20.0</v>
      </c>
      <c r="I34" s="1">
        <v>0.0</v>
      </c>
      <c r="J34" s="1">
        <v>20.0</v>
      </c>
      <c r="K34" s="1">
        <v>0.0</v>
      </c>
      <c r="L34" s="1">
        <v>20.0</v>
      </c>
      <c r="M34" s="1">
        <v>0.0</v>
      </c>
      <c r="N34" s="1">
        <v>0.0</v>
      </c>
      <c r="O34" s="1">
        <v>0.0</v>
      </c>
      <c r="P34" s="1">
        <v>0.0</v>
      </c>
      <c r="Q34" s="1">
        <v>0.0</v>
      </c>
      <c r="R34" s="1">
        <v>0.0</v>
      </c>
      <c r="S34" s="1">
        <f t="shared" ref="S34:S39" si="6">ROUND((0.5*R34)+M34,0)</f>
        <v>0</v>
      </c>
      <c r="T34" s="1">
        <f t="shared" ref="T34:T39" si="7">ROUND((0.5*Q34)+L34,0)</f>
        <v>20</v>
      </c>
      <c r="V34" s="1">
        <v>0.0</v>
      </c>
      <c r="W34" s="1">
        <v>0.0</v>
      </c>
      <c r="X34" s="1">
        <v>0.0</v>
      </c>
    </row>
    <row r="35" ht="15.75" customHeight="1">
      <c r="A35" s="1">
        <v>1.0</v>
      </c>
      <c r="B35" s="2">
        <v>42529.0</v>
      </c>
      <c r="C35" s="1">
        <f t="shared" si="1"/>
        <v>24</v>
      </c>
      <c r="D35" s="1">
        <v>2016.0</v>
      </c>
      <c r="E35" s="1" t="s">
        <v>62</v>
      </c>
      <c r="F35" s="1" t="s">
        <v>36</v>
      </c>
      <c r="G35" s="1" t="s">
        <v>31</v>
      </c>
      <c r="H35" s="1">
        <v>3.0</v>
      </c>
      <c r="I35" s="1">
        <v>2.0</v>
      </c>
      <c r="J35" s="1">
        <v>1.0</v>
      </c>
      <c r="K35" s="1">
        <v>0.0</v>
      </c>
      <c r="L35" s="1">
        <v>1.0</v>
      </c>
      <c r="M35" s="1">
        <v>1.0</v>
      </c>
      <c r="N35" s="1">
        <v>1.0</v>
      </c>
      <c r="O35" s="1">
        <v>0.0</v>
      </c>
      <c r="P35" s="1">
        <v>0.0</v>
      </c>
      <c r="Q35" s="1">
        <v>0.0</v>
      </c>
      <c r="R35" s="1">
        <v>0.0</v>
      </c>
      <c r="S35" s="1">
        <f t="shared" si="6"/>
        <v>1</v>
      </c>
      <c r="T35" s="1">
        <f t="shared" si="7"/>
        <v>1</v>
      </c>
      <c r="V35" s="1">
        <v>0.0</v>
      </c>
      <c r="W35" s="1">
        <v>0.0</v>
      </c>
      <c r="X35" s="1">
        <v>0.0</v>
      </c>
    </row>
    <row r="36" ht="15.75" customHeight="1">
      <c r="A36" s="1">
        <v>1.0</v>
      </c>
      <c r="B36" s="2">
        <v>42529.0</v>
      </c>
      <c r="C36" s="1">
        <f t="shared" si="1"/>
        <v>24</v>
      </c>
      <c r="D36" s="1">
        <v>2016.0</v>
      </c>
      <c r="E36" s="1" t="s">
        <v>62</v>
      </c>
      <c r="F36" s="1" t="s">
        <v>37</v>
      </c>
      <c r="G36" s="1" t="s">
        <v>29</v>
      </c>
      <c r="H36" s="1">
        <v>76.0</v>
      </c>
      <c r="I36" s="1">
        <v>55.0</v>
      </c>
      <c r="J36" s="1">
        <v>21.0</v>
      </c>
      <c r="K36" s="1">
        <v>0.0</v>
      </c>
      <c r="L36" s="1">
        <v>15.0</v>
      </c>
      <c r="M36" s="1">
        <v>6.0</v>
      </c>
      <c r="N36" s="1">
        <v>6.0</v>
      </c>
      <c r="O36" s="1">
        <v>0.0</v>
      </c>
      <c r="P36" s="1">
        <v>0.0</v>
      </c>
      <c r="Q36" s="1">
        <v>0.0</v>
      </c>
      <c r="R36" s="1">
        <v>0.0</v>
      </c>
      <c r="S36" s="1">
        <f t="shared" si="6"/>
        <v>6</v>
      </c>
      <c r="T36" s="1">
        <f t="shared" si="7"/>
        <v>15</v>
      </c>
      <c r="V36" s="1">
        <v>0.0</v>
      </c>
      <c r="W36" s="1">
        <v>0.0</v>
      </c>
      <c r="X36" s="1">
        <v>0.0</v>
      </c>
    </row>
    <row r="37" ht="15.75" customHeight="1">
      <c r="A37" s="1">
        <v>1.0</v>
      </c>
      <c r="B37" s="2">
        <v>42529.0</v>
      </c>
      <c r="C37" s="1">
        <f t="shared" si="1"/>
        <v>24</v>
      </c>
      <c r="D37" s="1">
        <v>2016.0</v>
      </c>
      <c r="E37" s="1" t="s">
        <v>62</v>
      </c>
      <c r="F37" s="1" t="s">
        <v>37</v>
      </c>
      <c r="G37" s="1" t="s">
        <v>31</v>
      </c>
      <c r="H37" s="1">
        <v>15.0</v>
      </c>
      <c r="I37" s="1">
        <v>2.0</v>
      </c>
      <c r="J37" s="1">
        <v>13.0</v>
      </c>
      <c r="K37" s="1">
        <v>0.0</v>
      </c>
      <c r="L37" s="1">
        <v>11.0</v>
      </c>
      <c r="M37" s="1">
        <v>2.0</v>
      </c>
      <c r="N37" s="1">
        <v>2.0</v>
      </c>
      <c r="O37" s="1">
        <v>0.0</v>
      </c>
      <c r="P37" s="1">
        <v>0.0</v>
      </c>
      <c r="Q37" s="1">
        <v>0.0</v>
      </c>
      <c r="R37" s="1">
        <v>0.0</v>
      </c>
      <c r="S37" s="1">
        <f t="shared" si="6"/>
        <v>2</v>
      </c>
      <c r="T37" s="1">
        <f t="shared" si="7"/>
        <v>11</v>
      </c>
      <c r="V37" s="1">
        <v>0.0</v>
      </c>
      <c r="W37" s="1">
        <v>0.0</v>
      </c>
      <c r="X37" s="1">
        <v>0.0</v>
      </c>
    </row>
    <row r="38" ht="15.75" customHeight="1">
      <c r="A38" s="1">
        <v>1.0</v>
      </c>
      <c r="B38" s="2">
        <v>42529.0</v>
      </c>
      <c r="C38" s="1">
        <f t="shared" si="1"/>
        <v>24</v>
      </c>
      <c r="D38" s="1">
        <v>2016.0</v>
      </c>
      <c r="E38" s="1" t="s">
        <v>62</v>
      </c>
      <c r="F38" s="1" t="s">
        <v>38</v>
      </c>
      <c r="G38" s="1" t="s">
        <v>29</v>
      </c>
      <c r="H38" s="1">
        <v>20.0</v>
      </c>
      <c r="I38" s="1">
        <v>7.0</v>
      </c>
      <c r="J38" s="1">
        <v>13.0</v>
      </c>
      <c r="K38" s="1">
        <v>0.0</v>
      </c>
      <c r="L38" s="1">
        <v>11.0</v>
      </c>
      <c r="M38" s="1">
        <v>1.0</v>
      </c>
      <c r="N38" s="1">
        <v>0.0</v>
      </c>
      <c r="O38" s="1">
        <v>1.0</v>
      </c>
      <c r="P38" s="1">
        <v>1.0</v>
      </c>
      <c r="Q38" s="1">
        <v>0.0</v>
      </c>
      <c r="R38" s="1">
        <v>0.0</v>
      </c>
      <c r="S38" s="1">
        <f t="shared" si="6"/>
        <v>1</v>
      </c>
      <c r="T38" s="1">
        <f t="shared" si="7"/>
        <v>11</v>
      </c>
      <c r="V38" s="1">
        <v>1.0</v>
      </c>
      <c r="W38" s="1">
        <v>0.0</v>
      </c>
      <c r="X38" s="1">
        <v>0.0</v>
      </c>
    </row>
    <row r="39" ht="15.75" customHeight="1">
      <c r="A39" s="1">
        <v>1.0</v>
      </c>
      <c r="B39" s="2">
        <v>42529.0</v>
      </c>
      <c r="C39" s="1">
        <f t="shared" si="1"/>
        <v>24</v>
      </c>
      <c r="D39" s="1">
        <v>2016.0</v>
      </c>
      <c r="E39" s="1" t="s">
        <v>62</v>
      </c>
      <c r="F39" s="1" t="s">
        <v>38</v>
      </c>
      <c r="G39" s="1" t="s">
        <v>31</v>
      </c>
      <c r="H39" s="1">
        <v>21.0</v>
      </c>
      <c r="I39" s="1">
        <v>0.0</v>
      </c>
      <c r="J39" s="1">
        <v>21.0</v>
      </c>
      <c r="K39" s="1">
        <v>0.0</v>
      </c>
      <c r="L39" s="1">
        <v>18.0</v>
      </c>
      <c r="M39" s="1">
        <v>3.0</v>
      </c>
      <c r="N39" s="1">
        <v>2.0</v>
      </c>
      <c r="O39" s="1">
        <v>1.0</v>
      </c>
      <c r="P39" s="1">
        <v>0.0</v>
      </c>
      <c r="Q39" s="1">
        <v>0.0</v>
      </c>
      <c r="R39" s="1">
        <v>0.0</v>
      </c>
      <c r="S39" s="1">
        <f t="shared" si="6"/>
        <v>3</v>
      </c>
      <c r="T39" s="1">
        <f t="shared" si="7"/>
        <v>18</v>
      </c>
      <c r="V39" s="1">
        <v>0.0</v>
      </c>
      <c r="W39" s="1">
        <v>0.0</v>
      </c>
      <c r="X39" s="1">
        <v>0.0</v>
      </c>
    </row>
    <row r="40" ht="15.75" customHeight="1">
      <c r="A40" s="1">
        <v>1.0</v>
      </c>
      <c r="B40" s="2">
        <v>42529.0</v>
      </c>
      <c r="C40" s="1">
        <f t="shared" si="1"/>
        <v>24</v>
      </c>
      <c r="D40" s="1">
        <v>2016.0</v>
      </c>
      <c r="E40" s="1" t="s">
        <v>43</v>
      </c>
      <c r="F40" s="1" t="s">
        <v>75</v>
      </c>
      <c r="G40" s="1" t="s">
        <v>29</v>
      </c>
      <c r="H40" s="1" t="s">
        <v>30</v>
      </c>
      <c r="I40" s="1" t="s">
        <v>30</v>
      </c>
      <c r="J40" s="1" t="s">
        <v>30</v>
      </c>
      <c r="K40" s="1" t="s">
        <v>30</v>
      </c>
      <c r="L40" s="1" t="s">
        <v>30</v>
      </c>
      <c r="M40" s="1" t="s">
        <v>30</v>
      </c>
      <c r="N40" s="1" t="s">
        <v>30</v>
      </c>
      <c r="O40" s="1" t="s">
        <v>30</v>
      </c>
      <c r="P40" s="1">
        <v>0.0</v>
      </c>
      <c r="Q40" s="1" t="s">
        <v>30</v>
      </c>
      <c r="R40" s="1" t="s">
        <v>30</v>
      </c>
      <c r="S40" s="1" t="s">
        <v>30</v>
      </c>
      <c r="T40" s="1" t="s">
        <v>30</v>
      </c>
      <c r="U40" s="1" t="s">
        <v>93</v>
      </c>
      <c r="V40" s="1" t="s">
        <v>30</v>
      </c>
      <c r="W40" s="1" t="s">
        <v>30</v>
      </c>
      <c r="X40" s="1" t="s">
        <v>30</v>
      </c>
    </row>
    <row r="41" ht="15.75" customHeight="1">
      <c r="A41" s="1">
        <v>1.0</v>
      </c>
      <c r="B41" s="2">
        <v>42529.0</v>
      </c>
      <c r="C41" s="1">
        <f t="shared" si="1"/>
        <v>24</v>
      </c>
      <c r="D41" s="1">
        <v>2016.0</v>
      </c>
      <c r="E41" s="1" t="s">
        <v>43</v>
      </c>
      <c r="F41" s="1" t="s">
        <v>75</v>
      </c>
      <c r="G41" s="1" t="s">
        <v>31</v>
      </c>
      <c r="H41" s="1">
        <v>14.0</v>
      </c>
      <c r="I41" s="1">
        <v>1.0</v>
      </c>
      <c r="J41" s="1">
        <v>13.0</v>
      </c>
      <c r="K41" s="1">
        <v>0.0</v>
      </c>
      <c r="L41" s="1">
        <v>12.0</v>
      </c>
      <c r="M41" s="1">
        <v>1.0</v>
      </c>
      <c r="N41" s="1">
        <v>1.0</v>
      </c>
      <c r="O41" s="1">
        <v>0.0</v>
      </c>
      <c r="P41" s="1">
        <v>0.0</v>
      </c>
      <c r="Q41" s="1">
        <v>0.0</v>
      </c>
      <c r="R41" s="1">
        <v>0.0</v>
      </c>
      <c r="S41" s="1">
        <f t="shared" ref="S41:S60" si="8">ROUND((0.5*R41)+M41,0)</f>
        <v>1</v>
      </c>
      <c r="T41" s="1">
        <f t="shared" ref="T41:T60" si="9">ROUND((0.5*Q41)+L41,0)</f>
        <v>12</v>
      </c>
      <c r="V41" s="1">
        <v>0.0</v>
      </c>
      <c r="W41" s="1">
        <v>0.0</v>
      </c>
      <c r="X41" s="1">
        <v>0.0</v>
      </c>
    </row>
    <row r="42" ht="15.75" customHeight="1">
      <c r="A42" s="1">
        <v>1.0</v>
      </c>
      <c r="B42" s="2">
        <v>42529.0</v>
      </c>
      <c r="C42" s="1">
        <f t="shared" si="1"/>
        <v>24</v>
      </c>
      <c r="D42" s="1">
        <v>2016.0</v>
      </c>
      <c r="E42" s="1" t="s">
        <v>43</v>
      </c>
      <c r="F42" s="1" t="s">
        <v>44</v>
      </c>
      <c r="G42" s="1" t="s">
        <v>29</v>
      </c>
      <c r="H42" s="1">
        <v>5.0</v>
      </c>
      <c r="I42" s="1">
        <v>3.0</v>
      </c>
      <c r="J42" s="1">
        <v>2.0</v>
      </c>
      <c r="K42" s="1">
        <v>0.0</v>
      </c>
      <c r="L42" s="1">
        <v>0.0</v>
      </c>
      <c r="M42" s="1">
        <v>2.0</v>
      </c>
      <c r="N42" s="1">
        <v>0.0</v>
      </c>
      <c r="O42" s="1">
        <v>2.0</v>
      </c>
      <c r="P42" s="1">
        <v>0.0</v>
      </c>
      <c r="Q42" s="1">
        <v>0.0</v>
      </c>
      <c r="R42" s="1">
        <v>0.0</v>
      </c>
      <c r="S42" s="1">
        <f t="shared" si="8"/>
        <v>2</v>
      </c>
      <c r="T42" s="1">
        <f t="shared" si="9"/>
        <v>0</v>
      </c>
      <c r="U42" s="1" t="s">
        <v>93</v>
      </c>
      <c r="V42" s="1">
        <v>0.0</v>
      </c>
      <c r="W42" s="1">
        <v>0.0</v>
      </c>
      <c r="X42" s="1">
        <v>0.0</v>
      </c>
    </row>
    <row r="43" ht="15.75" customHeight="1">
      <c r="A43" s="1">
        <v>1.0</v>
      </c>
      <c r="B43" s="2">
        <v>42529.0</v>
      </c>
      <c r="C43" s="1">
        <f t="shared" si="1"/>
        <v>24</v>
      </c>
      <c r="D43" s="1">
        <v>2016.0</v>
      </c>
      <c r="E43" s="1" t="s">
        <v>43</v>
      </c>
      <c r="F43" s="1" t="s">
        <v>44</v>
      </c>
      <c r="G43" s="1" t="s">
        <v>31</v>
      </c>
      <c r="H43" s="1">
        <v>28.0</v>
      </c>
      <c r="I43" s="1">
        <v>12.0</v>
      </c>
      <c r="J43" s="1">
        <v>16.0</v>
      </c>
      <c r="K43" s="1">
        <v>0.0</v>
      </c>
      <c r="L43" s="1">
        <v>6.0</v>
      </c>
      <c r="M43" s="1">
        <v>9.0</v>
      </c>
      <c r="N43" s="1">
        <v>8.0</v>
      </c>
      <c r="O43" s="1">
        <v>1.0</v>
      </c>
      <c r="P43" s="1">
        <v>1.0</v>
      </c>
      <c r="Q43" s="1">
        <v>0.0</v>
      </c>
      <c r="R43" s="1">
        <v>0.0</v>
      </c>
      <c r="S43" s="1">
        <f t="shared" si="8"/>
        <v>9</v>
      </c>
      <c r="T43" s="1">
        <f t="shared" si="9"/>
        <v>6</v>
      </c>
      <c r="V43" s="1">
        <v>1.0</v>
      </c>
      <c r="W43" s="1">
        <v>0.0</v>
      </c>
      <c r="X43" s="1">
        <v>0.0</v>
      </c>
    </row>
    <row r="44" ht="15.75" customHeight="1">
      <c r="A44" s="1">
        <v>1.0</v>
      </c>
      <c r="B44" s="2">
        <v>42529.0</v>
      </c>
      <c r="C44" s="1">
        <f t="shared" si="1"/>
        <v>24</v>
      </c>
      <c r="D44" s="1">
        <v>2016.0</v>
      </c>
      <c r="E44" s="1" t="s">
        <v>39</v>
      </c>
      <c r="F44" s="1" t="s">
        <v>40</v>
      </c>
      <c r="G44" s="1" t="s">
        <v>29</v>
      </c>
      <c r="H44" s="1">
        <v>4.0</v>
      </c>
      <c r="I44" s="1">
        <v>1.0</v>
      </c>
      <c r="J44" s="1">
        <v>3.0</v>
      </c>
      <c r="K44" s="1">
        <v>0.0</v>
      </c>
      <c r="L44" s="1">
        <v>2.0</v>
      </c>
      <c r="M44" s="1">
        <v>1.0</v>
      </c>
      <c r="N44" s="1">
        <v>1.0</v>
      </c>
      <c r="O44" s="1">
        <v>0.0</v>
      </c>
      <c r="P44" s="1">
        <v>0.0</v>
      </c>
      <c r="Q44" s="1">
        <v>0.0</v>
      </c>
      <c r="R44" s="1">
        <v>0.0</v>
      </c>
      <c r="S44" s="1">
        <f t="shared" si="8"/>
        <v>1</v>
      </c>
      <c r="T44" s="1">
        <f t="shared" si="9"/>
        <v>2</v>
      </c>
      <c r="U44" s="1" t="s">
        <v>93</v>
      </c>
      <c r="V44" s="1">
        <v>0.0</v>
      </c>
      <c r="W44" s="1">
        <v>0.0</v>
      </c>
      <c r="X44" s="1">
        <v>0.0</v>
      </c>
    </row>
    <row r="45" ht="15.75" customHeight="1">
      <c r="A45" s="1">
        <v>1.0</v>
      </c>
      <c r="B45" s="2">
        <v>42529.0</v>
      </c>
      <c r="C45" s="1">
        <f t="shared" si="1"/>
        <v>24</v>
      </c>
      <c r="D45" s="1">
        <v>2016.0</v>
      </c>
      <c r="E45" s="1" t="s">
        <v>39</v>
      </c>
      <c r="F45" s="1" t="s">
        <v>40</v>
      </c>
      <c r="G45" s="1" t="s">
        <v>31</v>
      </c>
      <c r="H45" s="1">
        <v>21.0</v>
      </c>
      <c r="I45" s="1">
        <v>2.0</v>
      </c>
      <c r="J45" s="1">
        <v>19.0</v>
      </c>
      <c r="K45" s="1">
        <v>0.0</v>
      </c>
      <c r="L45" s="1">
        <v>17.0</v>
      </c>
      <c r="M45" s="1">
        <v>2.0</v>
      </c>
      <c r="N45" s="1">
        <v>2.0</v>
      </c>
      <c r="O45" s="1">
        <v>0.0</v>
      </c>
      <c r="P45" s="1">
        <v>0.0</v>
      </c>
      <c r="Q45" s="1">
        <v>0.0</v>
      </c>
      <c r="R45" s="1">
        <v>0.0</v>
      </c>
      <c r="S45" s="1">
        <f t="shared" si="8"/>
        <v>2</v>
      </c>
      <c r="T45" s="1">
        <f t="shared" si="9"/>
        <v>17</v>
      </c>
      <c r="V45" s="1">
        <v>0.0</v>
      </c>
      <c r="W45" s="1">
        <v>0.0</v>
      </c>
      <c r="X45" s="1">
        <v>0.0</v>
      </c>
    </row>
    <row r="46" ht="15.75" customHeight="1">
      <c r="A46" s="1">
        <v>1.0</v>
      </c>
      <c r="B46" s="2">
        <v>42529.0</v>
      </c>
      <c r="C46" s="1">
        <f t="shared" si="1"/>
        <v>24</v>
      </c>
      <c r="D46" s="1">
        <v>2016.0</v>
      </c>
      <c r="E46" s="1" t="s">
        <v>39</v>
      </c>
      <c r="F46" s="1" t="s">
        <v>41</v>
      </c>
      <c r="G46" s="1" t="s">
        <v>29</v>
      </c>
      <c r="H46" s="1">
        <v>5.0</v>
      </c>
      <c r="I46" s="1">
        <v>0.0</v>
      </c>
      <c r="J46" s="1">
        <v>5.0</v>
      </c>
      <c r="K46" s="1">
        <v>0.0</v>
      </c>
      <c r="L46" s="1">
        <v>4.0</v>
      </c>
      <c r="M46" s="1">
        <v>1.0</v>
      </c>
      <c r="N46" s="1">
        <v>1.0</v>
      </c>
      <c r="O46" s="1">
        <v>0.0</v>
      </c>
      <c r="P46" s="1">
        <v>0.0</v>
      </c>
      <c r="Q46" s="1">
        <v>0.0</v>
      </c>
      <c r="R46" s="1">
        <v>0.0</v>
      </c>
      <c r="S46" s="1">
        <f t="shared" si="8"/>
        <v>1</v>
      </c>
      <c r="T46" s="1">
        <f t="shared" si="9"/>
        <v>4</v>
      </c>
      <c r="V46" s="1">
        <v>0.0</v>
      </c>
      <c r="W46" s="1">
        <v>0.0</v>
      </c>
      <c r="X46" s="1">
        <v>0.0</v>
      </c>
    </row>
    <row r="47" ht="15.75" customHeight="1">
      <c r="A47" s="1">
        <v>1.0</v>
      </c>
      <c r="B47" s="2">
        <v>42529.0</v>
      </c>
      <c r="C47" s="1">
        <f t="shared" si="1"/>
        <v>24</v>
      </c>
      <c r="D47" s="1">
        <v>2016.0</v>
      </c>
      <c r="E47" s="1" t="s">
        <v>39</v>
      </c>
      <c r="F47" s="1" t="s">
        <v>41</v>
      </c>
      <c r="G47" s="1" t="s">
        <v>31</v>
      </c>
      <c r="H47" s="1">
        <v>22.0</v>
      </c>
      <c r="I47" s="1">
        <v>4.0</v>
      </c>
      <c r="J47" s="1">
        <v>18.0</v>
      </c>
      <c r="K47" s="1">
        <v>0.0</v>
      </c>
      <c r="L47" s="1">
        <v>12.0</v>
      </c>
      <c r="M47" s="1">
        <v>6.0</v>
      </c>
      <c r="N47" s="1">
        <v>5.0</v>
      </c>
      <c r="O47" s="1">
        <v>1.0</v>
      </c>
      <c r="P47" s="1">
        <v>0.0</v>
      </c>
      <c r="Q47" s="1">
        <v>0.0</v>
      </c>
      <c r="R47" s="1">
        <v>0.0</v>
      </c>
      <c r="S47" s="1">
        <f t="shared" si="8"/>
        <v>6</v>
      </c>
      <c r="T47" s="1">
        <f t="shared" si="9"/>
        <v>12</v>
      </c>
      <c r="V47" s="1">
        <v>0.0</v>
      </c>
      <c r="W47" s="1">
        <v>0.0</v>
      </c>
      <c r="X47" s="1">
        <v>0.0</v>
      </c>
    </row>
    <row r="48" ht="15.75" customHeight="1">
      <c r="A48" s="1">
        <v>1.0</v>
      </c>
      <c r="B48" s="2">
        <v>42529.0</v>
      </c>
      <c r="C48" s="1">
        <f t="shared" si="1"/>
        <v>24</v>
      </c>
      <c r="D48" s="1">
        <v>2016.0</v>
      </c>
      <c r="E48" s="1" t="s">
        <v>39</v>
      </c>
      <c r="F48" s="1" t="s">
        <v>42</v>
      </c>
      <c r="G48" s="1" t="s">
        <v>29</v>
      </c>
      <c r="H48" s="1">
        <v>17.0</v>
      </c>
      <c r="I48" s="1">
        <v>6.0</v>
      </c>
      <c r="J48" s="1">
        <v>11.0</v>
      </c>
      <c r="K48" s="1">
        <v>0.0</v>
      </c>
      <c r="L48" s="1">
        <v>7.0</v>
      </c>
      <c r="M48" s="1">
        <v>4.0</v>
      </c>
      <c r="N48" s="1">
        <v>4.0</v>
      </c>
      <c r="O48" s="1">
        <v>0.0</v>
      </c>
      <c r="P48" s="1">
        <v>0.0</v>
      </c>
      <c r="Q48" s="1">
        <v>0.0</v>
      </c>
      <c r="R48" s="1">
        <v>0.0</v>
      </c>
      <c r="S48" s="1">
        <f t="shared" si="8"/>
        <v>4</v>
      </c>
      <c r="T48" s="1">
        <f t="shared" si="9"/>
        <v>7</v>
      </c>
      <c r="V48" s="1">
        <v>0.0</v>
      </c>
      <c r="W48" s="1">
        <v>0.0</v>
      </c>
      <c r="X48" s="1">
        <v>0.0</v>
      </c>
    </row>
    <row r="49" ht="15.75" customHeight="1">
      <c r="A49" s="1">
        <v>1.0</v>
      </c>
      <c r="B49" s="2">
        <v>42529.0</v>
      </c>
      <c r="C49" s="1">
        <f t="shared" si="1"/>
        <v>24</v>
      </c>
      <c r="D49" s="1">
        <v>2016.0</v>
      </c>
      <c r="E49" s="1" t="s">
        <v>39</v>
      </c>
      <c r="F49" s="1" t="s">
        <v>42</v>
      </c>
      <c r="G49" s="1" t="s">
        <v>31</v>
      </c>
      <c r="H49" s="1">
        <v>42.0</v>
      </c>
      <c r="I49" s="1">
        <v>11.0</v>
      </c>
      <c r="J49" s="1">
        <v>31.0</v>
      </c>
      <c r="K49" s="1">
        <v>0.0</v>
      </c>
      <c r="L49" s="1">
        <v>18.0</v>
      </c>
      <c r="M49" s="1">
        <v>13.0</v>
      </c>
      <c r="N49" s="1">
        <v>4.0</v>
      </c>
      <c r="O49" s="1">
        <v>9.0</v>
      </c>
      <c r="P49" s="1">
        <v>0.0</v>
      </c>
      <c r="Q49" s="1">
        <v>0.0</v>
      </c>
      <c r="R49" s="1">
        <v>0.0</v>
      </c>
      <c r="S49" s="1">
        <f t="shared" si="8"/>
        <v>13</v>
      </c>
      <c r="T49" s="1">
        <f t="shared" si="9"/>
        <v>18</v>
      </c>
      <c r="V49" s="1">
        <v>0.0</v>
      </c>
      <c r="W49" s="1">
        <v>0.0</v>
      </c>
      <c r="X49" s="1">
        <v>0.0</v>
      </c>
    </row>
    <row r="50" ht="15.75" customHeight="1">
      <c r="A50" s="1">
        <v>1.0</v>
      </c>
      <c r="B50" s="2">
        <v>42529.0</v>
      </c>
      <c r="C50" s="1">
        <f t="shared" si="1"/>
        <v>24</v>
      </c>
      <c r="D50" s="1">
        <v>2016.0</v>
      </c>
      <c r="E50" s="1" t="s">
        <v>45</v>
      </c>
      <c r="F50" s="1" t="s">
        <v>46</v>
      </c>
      <c r="G50" s="1" t="s">
        <v>29</v>
      </c>
      <c r="H50" s="1">
        <v>21.0</v>
      </c>
      <c r="I50" s="1">
        <v>0.0</v>
      </c>
      <c r="J50" s="1">
        <v>21.0</v>
      </c>
      <c r="K50" s="1">
        <v>0.0</v>
      </c>
      <c r="L50" s="1">
        <v>18.0</v>
      </c>
      <c r="M50" s="1">
        <v>3.0</v>
      </c>
      <c r="N50" s="1">
        <v>0.0</v>
      </c>
      <c r="O50" s="1">
        <v>3.0</v>
      </c>
      <c r="P50" s="1">
        <v>0.0</v>
      </c>
      <c r="Q50" s="1">
        <v>0.0</v>
      </c>
      <c r="R50" s="1">
        <v>0.0</v>
      </c>
      <c r="S50" s="1">
        <f t="shared" si="8"/>
        <v>3</v>
      </c>
      <c r="T50" s="1">
        <f t="shared" si="9"/>
        <v>18</v>
      </c>
      <c r="V50" s="1">
        <v>0.0</v>
      </c>
      <c r="W50" s="1">
        <v>0.0</v>
      </c>
      <c r="X50" s="1">
        <v>0.0</v>
      </c>
    </row>
    <row r="51" ht="15.75" customHeight="1">
      <c r="A51" s="1">
        <v>1.0</v>
      </c>
      <c r="B51" s="2">
        <v>42529.0</v>
      </c>
      <c r="C51" s="1">
        <f t="shared" si="1"/>
        <v>24</v>
      </c>
      <c r="D51" s="1">
        <v>2016.0</v>
      </c>
      <c r="E51" s="1" t="s">
        <v>45</v>
      </c>
      <c r="F51" s="1" t="s">
        <v>46</v>
      </c>
      <c r="G51" s="1" t="s">
        <v>31</v>
      </c>
      <c r="H51" s="1">
        <v>7.0</v>
      </c>
      <c r="I51" s="1">
        <v>0.0</v>
      </c>
      <c r="J51" s="1">
        <v>7.0</v>
      </c>
      <c r="K51" s="1">
        <v>0.0</v>
      </c>
      <c r="L51" s="1">
        <v>6.0</v>
      </c>
      <c r="M51" s="1">
        <v>1.0</v>
      </c>
      <c r="N51" s="1">
        <v>0.0</v>
      </c>
      <c r="O51" s="1">
        <v>1.0</v>
      </c>
      <c r="P51" s="1">
        <v>0.0</v>
      </c>
      <c r="Q51" s="1">
        <v>0.0</v>
      </c>
      <c r="R51" s="1">
        <v>0.0</v>
      </c>
      <c r="S51" s="1">
        <f t="shared" si="8"/>
        <v>1</v>
      </c>
      <c r="T51" s="1">
        <f t="shared" si="9"/>
        <v>6</v>
      </c>
      <c r="V51" s="1">
        <v>0.0</v>
      </c>
      <c r="W51" s="1">
        <v>0.0</v>
      </c>
      <c r="X51" s="1">
        <v>0.0</v>
      </c>
    </row>
    <row r="52" ht="15.75" customHeight="1">
      <c r="A52" s="1">
        <v>1.0</v>
      </c>
      <c r="B52" s="2">
        <v>42529.0</v>
      </c>
      <c r="C52" s="1">
        <f t="shared" si="1"/>
        <v>24</v>
      </c>
      <c r="D52" s="1">
        <v>2016.0</v>
      </c>
      <c r="E52" s="1" t="s">
        <v>45</v>
      </c>
      <c r="F52" s="1" t="s">
        <v>48</v>
      </c>
      <c r="G52" s="1" t="s">
        <v>29</v>
      </c>
      <c r="H52" s="1">
        <v>1.0</v>
      </c>
      <c r="I52" s="1">
        <v>0.0</v>
      </c>
      <c r="J52" s="1">
        <v>1.0</v>
      </c>
      <c r="K52" s="1">
        <v>0.0</v>
      </c>
      <c r="L52" s="1">
        <v>0.0</v>
      </c>
      <c r="M52" s="1">
        <v>1.0</v>
      </c>
      <c r="N52" s="1">
        <v>1.0</v>
      </c>
      <c r="O52" s="1">
        <v>0.0</v>
      </c>
      <c r="P52" s="1">
        <v>0.0</v>
      </c>
      <c r="Q52" s="1">
        <v>0.0</v>
      </c>
      <c r="R52" s="1">
        <v>0.0</v>
      </c>
      <c r="S52" s="1">
        <f t="shared" si="8"/>
        <v>1</v>
      </c>
      <c r="T52" s="1">
        <f t="shared" si="9"/>
        <v>0</v>
      </c>
      <c r="V52" s="1">
        <v>0.0</v>
      </c>
      <c r="W52" s="1">
        <v>0.0</v>
      </c>
      <c r="X52" s="1">
        <v>0.0</v>
      </c>
    </row>
    <row r="53" ht="15.75" customHeight="1">
      <c r="A53" s="1">
        <v>1.0</v>
      </c>
      <c r="B53" s="2">
        <v>42529.0</v>
      </c>
      <c r="C53" s="1">
        <f t="shared" si="1"/>
        <v>24</v>
      </c>
      <c r="D53" s="1">
        <v>2016.0</v>
      </c>
      <c r="E53" s="1" t="s">
        <v>45</v>
      </c>
      <c r="F53" s="1" t="s">
        <v>48</v>
      </c>
      <c r="G53" s="1" t="s">
        <v>31</v>
      </c>
      <c r="H53" s="1">
        <v>8.0</v>
      </c>
      <c r="I53" s="1">
        <v>0.0</v>
      </c>
      <c r="J53" s="1">
        <v>8.0</v>
      </c>
      <c r="K53" s="1">
        <v>0.0</v>
      </c>
      <c r="L53" s="1">
        <v>7.0</v>
      </c>
      <c r="M53" s="1">
        <v>1.0</v>
      </c>
      <c r="N53" s="1">
        <v>1.0</v>
      </c>
      <c r="O53" s="1">
        <v>0.0</v>
      </c>
      <c r="P53" s="1">
        <v>0.0</v>
      </c>
      <c r="Q53" s="1">
        <v>0.0</v>
      </c>
      <c r="R53" s="1">
        <v>0.0</v>
      </c>
      <c r="S53" s="1">
        <f t="shared" si="8"/>
        <v>1</v>
      </c>
      <c r="T53" s="1">
        <f t="shared" si="9"/>
        <v>7</v>
      </c>
      <c r="V53" s="1">
        <v>0.0</v>
      </c>
      <c r="W53" s="1">
        <v>0.0</v>
      </c>
      <c r="X53" s="1">
        <v>0.0</v>
      </c>
    </row>
    <row r="54" ht="15.75" customHeight="1">
      <c r="A54" s="1">
        <v>2.0</v>
      </c>
      <c r="B54" s="2">
        <v>42549.0</v>
      </c>
      <c r="C54" s="1">
        <f t="shared" si="1"/>
        <v>27</v>
      </c>
      <c r="D54" s="1">
        <v>2016.0</v>
      </c>
      <c r="E54" s="1" t="s">
        <v>27</v>
      </c>
      <c r="F54" s="1" t="s">
        <v>28</v>
      </c>
      <c r="G54" s="1" t="s">
        <v>29</v>
      </c>
      <c r="H54" s="1">
        <v>12.0</v>
      </c>
      <c r="I54" s="1">
        <v>2.0</v>
      </c>
      <c r="J54" s="1">
        <v>10.0</v>
      </c>
      <c r="K54" s="1">
        <v>0.0</v>
      </c>
      <c r="L54" s="1">
        <v>5.0</v>
      </c>
      <c r="M54" s="1">
        <v>5.0</v>
      </c>
      <c r="N54" s="1">
        <v>5.0</v>
      </c>
      <c r="O54" s="1">
        <v>0.0</v>
      </c>
      <c r="P54" s="1">
        <v>0.0</v>
      </c>
      <c r="Q54" s="1">
        <v>0.0</v>
      </c>
      <c r="R54" s="1">
        <v>0.0</v>
      </c>
      <c r="S54" s="1">
        <f t="shared" si="8"/>
        <v>5</v>
      </c>
      <c r="T54" s="1">
        <f t="shared" si="9"/>
        <v>5</v>
      </c>
      <c r="V54" s="1">
        <v>0.0</v>
      </c>
      <c r="W54" s="1">
        <v>0.0</v>
      </c>
      <c r="X54" s="1">
        <v>0.0</v>
      </c>
    </row>
    <row r="55" ht="15.75" customHeight="1">
      <c r="A55" s="1">
        <v>2.0</v>
      </c>
      <c r="B55" s="2">
        <v>42549.0</v>
      </c>
      <c r="C55" s="1">
        <f t="shared" si="1"/>
        <v>27</v>
      </c>
      <c r="D55" s="1">
        <v>2016.0</v>
      </c>
      <c r="E55" s="1" t="s">
        <v>27</v>
      </c>
      <c r="F55" s="1" t="s">
        <v>28</v>
      </c>
      <c r="G55" s="1" t="s">
        <v>31</v>
      </c>
      <c r="H55" s="1">
        <v>6.0</v>
      </c>
      <c r="I55" s="1">
        <v>0.0</v>
      </c>
      <c r="J55" s="1">
        <v>6.0</v>
      </c>
      <c r="K55" s="1">
        <v>0.0</v>
      </c>
      <c r="L55" s="1">
        <v>5.0</v>
      </c>
      <c r="M55" s="1">
        <v>1.0</v>
      </c>
      <c r="N55" s="1">
        <v>1.0</v>
      </c>
      <c r="O55" s="1">
        <v>0.0</v>
      </c>
      <c r="P55" s="1">
        <v>0.0</v>
      </c>
      <c r="Q55" s="1">
        <v>0.0</v>
      </c>
      <c r="R55" s="1">
        <v>0.0</v>
      </c>
      <c r="S55" s="1">
        <f t="shared" si="8"/>
        <v>1</v>
      </c>
      <c r="T55" s="1">
        <f t="shared" si="9"/>
        <v>5</v>
      </c>
      <c r="V55" s="1">
        <v>0.0</v>
      </c>
      <c r="W55" s="1">
        <v>0.0</v>
      </c>
      <c r="X55" s="1">
        <v>0.0</v>
      </c>
    </row>
    <row r="56" ht="15.75" customHeight="1">
      <c r="A56" s="1">
        <v>2.0</v>
      </c>
      <c r="B56" s="2">
        <v>42549.0</v>
      </c>
      <c r="C56" s="1">
        <f t="shared" si="1"/>
        <v>27</v>
      </c>
      <c r="D56" s="1">
        <v>2016.0</v>
      </c>
      <c r="E56" s="1" t="s">
        <v>27</v>
      </c>
      <c r="F56" s="1" t="s">
        <v>33</v>
      </c>
      <c r="G56" s="1" t="s">
        <v>29</v>
      </c>
      <c r="H56" s="1">
        <v>2.0</v>
      </c>
      <c r="I56" s="1">
        <v>0.0</v>
      </c>
      <c r="J56" s="1">
        <v>2.0</v>
      </c>
      <c r="K56" s="1">
        <v>0.0</v>
      </c>
      <c r="L56" s="1">
        <v>1.0</v>
      </c>
      <c r="M56" s="1">
        <v>1.0</v>
      </c>
      <c r="N56" s="1">
        <v>1.0</v>
      </c>
      <c r="O56" s="1">
        <v>0.0</v>
      </c>
      <c r="P56" s="1">
        <v>0.0</v>
      </c>
      <c r="Q56" s="1">
        <v>0.0</v>
      </c>
      <c r="R56" s="1">
        <v>0.0</v>
      </c>
      <c r="S56" s="1">
        <f t="shared" si="8"/>
        <v>1</v>
      </c>
      <c r="T56" s="1">
        <f t="shared" si="9"/>
        <v>1</v>
      </c>
      <c r="V56" s="1">
        <v>0.0</v>
      </c>
      <c r="W56" s="1">
        <v>0.0</v>
      </c>
      <c r="X56" s="1">
        <v>0.0</v>
      </c>
    </row>
    <row r="57" ht="15.75" customHeight="1">
      <c r="A57" s="1">
        <v>2.0</v>
      </c>
      <c r="B57" s="2">
        <v>42549.0</v>
      </c>
      <c r="C57" s="1">
        <f t="shared" si="1"/>
        <v>27</v>
      </c>
      <c r="D57" s="1">
        <v>2016.0</v>
      </c>
      <c r="E57" s="1" t="s">
        <v>27</v>
      </c>
      <c r="F57" s="1" t="s">
        <v>33</v>
      </c>
      <c r="G57" s="1" t="s">
        <v>31</v>
      </c>
      <c r="H57" s="1">
        <v>55.0</v>
      </c>
      <c r="I57" s="1">
        <v>21.0</v>
      </c>
      <c r="J57" s="1">
        <v>34.0</v>
      </c>
      <c r="K57" s="1">
        <v>0.0</v>
      </c>
      <c r="L57" s="1">
        <v>8.0</v>
      </c>
      <c r="M57" s="1">
        <v>26.0</v>
      </c>
      <c r="N57" s="1">
        <v>26.0</v>
      </c>
      <c r="O57" s="1">
        <v>0.0</v>
      </c>
      <c r="P57" s="1">
        <v>0.0</v>
      </c>
      <c r="Q57" s="1">
        <v>0.0</v>
      </c>
      <c r="R57" s="1">
        <v>0.0</v>
      </c>
      <c r="S57" s="1">
        <f t="shared" si="8"/>
        <v>26</v>
      </c>
      <c r="T57" s="1">
        <f t="shared" si="9"/>
        <v>8</v>
      </c>
      <c r="V57" s="1">
        <v>0.0</v>
      </c>
      <c r="W57" s="1">
        <v>0.0</v>
      </c>
      <c r="X57" s="1">
        <v>0.0</v>
      </c>
    </row>
    <row r="58" ht="15.75" customHeight="1">
      <c r="A58" s="1">
        <v>2.0</v>
      </c>
      <c r="B58" s="2">
        <v>42549.0</v>
      </c>
      <c r="C58" s="1">
        <f t="shared" si="1"/>
        <v>27</v>
      </c>
      <c r="D58" s="1">
        <v>2016.0</v>
      </c>
      <c r="E58" s="1" t="s">
        <v>27</v>
      </c>
      <c r="F58" s="1" t="s">
        <v>34</v>
      </c>
      <c r="G58" s="1" t="s">
        <v>29</v>
      </c>
      <c r="H58" s="1">
        <v>5.0</v>
      </c>
      <c r="I58" s="1">
        <v>0.0</v>
      </c>
      <c r="J58" s="1">
        <v>5.0</v>
      </c>
      <c r="K58" s="1">
        <v>0.0</v>
      </c>
      <c r="L58" s="1">
        <v>5.0</v>
      </c>
      <c r="M58" s="1">
        <v>0.0</v>
      </c>
      <c r="N58" s="1">
        <v>0.0</v>
      </c>
      <c r="O58" s="1">
        <v>0.0</v>
      </c>
      <c r="P58" s="1">
        <v>0.0</v>
      </c>
      <c r="Q58" s="1">
        <v>0.0</v>
      </c>
      <c r="R58" s="1">
        <v>0.0</v>
      </c>
      <c r="S58" s="1">
        <f t="shared" si="8"/>
        <v>0</v>
      </c>
      <c r="T58" s="1">
        <f t="shared" si="9"/>
        <v>5</v>
      </c>
      <c r="V58" s="1">
        <v>0.0</v>
      </c>
      <c r="W58" s="1">
        <v>0.0</v>
      </c>
      <c r="X58" s="1">
        <v>0.0</v>
      </c>
    </row>
    <row r="59" ht="15.75" customHeight="1">
      <c r="A59" s="1">
        <v>2.0</v>
      </c>
      <c r="B59" s="2">
        <v>42549.0</v>
      </c>
      <c r="C59" s="1">
        <f t="shared" si="1"/>
        <v>27</v>
      </c>
      <c r="D59" s="1">
        <v>2016.0</v>
      </c>
      <c r="E59" s="1" t="s">
        <v>27</v>
      </c>
      <c r="F59" s="1" t="s">
        <v>34</v>
      </c>
      <c r="G59" s="1" t="s">
        <v>31</v>
      </c>
      <c r="H59" s="1">
        <v>2.0</v>
      </c>
      <c r="I59" s="1">
        <v>1.0</v>
      </c>
      <c r="J59" s="1">
        <v>1.0</v>
      </c>
      <c r="K59" s="1">
        <v>0.0</v>
      </c>
      <c r="L59" s="1">
        <v>0.0</v>
      </c>
      <c r="M59" s="1">
        <v>1.0</v>
      </c>
      <c r="N59" s="1">
        <v>1.0</v>
      </c>
      <c r="O59" s="1">
        <v>0.0</v>
      </c>
      <c r="P59" s="1">
        <v>0.0</v>
      </c>
      <c r="Q59" s="1">
        <v>0.0</v>
      </c>
      <c r="R59" s="1">
        <v>0.0</v>
      </c>
      <c r="S59" s="1">
        <f t="shared" si="8"/>
        <v>1</v>
      </c>
      <c r="T59" s="1">
        <f t="shared" si="9"/>
        <v>0</v>
      </c>
      <c r="V59" s="1">
        <v>0.0</v>
      </c>
      <c r="W59" s="1">
        <v>0.0</v>
      </c>
      <c r="X59" s="1">
        <v>0.0</v>
      </c>
    </row>
    <row r="60" ht="15.75" customHeight="1">
      <c r="A60" s="1">
        <v>2.0</v>
      </c>
      <c r="B60" s="2">
        <v>42549.0</v>
      </c>
      <c r="C60" s="1">
        <f t="shared" si="1"/>
        <v>27</v>
      </c>
      <c r="D60" s="1">
        <v>2016.0</v>
      </c>
      <c r="E60" s="1" t="s">
        <v>62</v>
      </c>
      <c r="F60" s="1" t="s">
        <v>36</v>
      </c>
      <c r="G60" s="1" t="s">
        <v>29</v>
      </c>
      <c r="H60" s="1">
        <v>12.0</v>
      </c>
      <c r="I60" s="1">
        <v>3.0</v>
      </c>
      <c r="J60" s="1">
        <v>9.0</v>
      </c>
      <c r="K60" s="1">
        <v>0.0</v>
      </c>
      <c r="L60" s="1">
        <v>5.0</v>
      </c>
      <c r="M60" s="1">
        <v>4.0</v>
      </c>
      <c r="N60" s="1">
        <v>3.0</v>
      </c>
      <c r="O60" s="1">
        <v>1.0</v>
      </c>
      <c r="P60" s="1">
        <v>0.0</v>
      </c>
      <c r="Q60" s="1">
        <v>0.0</v>
      </c>
      <c r="R60" s="1">
        <v>0.0</v>
      </c>
      <c r="S60" s="1">
        <f t="shared" si="8"/>
        <v>4</v>
      </c>
      <c r="T60" s="1">
        <f t="shared" si="9"/>
        <v>5</v>
      </c>
      <c r="V60" s="1">
        <v>0.0</v>
      </c>
      <c r="W60" s="1">
        <v>0.0</v>
      </c>
      <c r="X60" s="1">
        <v>0.0</v>
      </c>
    </row>
    <row r="61" ht="15.75" customHeight="1">
      <c r="A61" s="1">
        <v>2.0</v>
      </c>
      <c r="B61" s="2">
        <v>42549.0</v>
      </c>
      <c r="C61" s="1">
        <f t="shared" si="1"/>
        <v>27</v>
      </c>
      <c r="D61" s="1">
        <v>2016.0</v>
      </c>
      <c r="E61" s="1" t="s">
        <v>62</v>
      </c>
      <c r="F61" s="1" t="s">
        <v>36</v>
      </c>
      <c r="G61" s="1" t="s">
        <v>31</v>
      </c>
      <c r="H61" s="1" t="s">
        <v>30</v>
      </c>
      <c r="I61" s="1" t="s">
        <v>30</v>
      </c>
      <c r="J61" s="1" t="s">
        <v>30</v>
      </c>
      <c r="K61" s="1" t="s">
        <v>30</v>
      </c>
      <c r="L61" s="1" t="s">
        <v>30</v>
      </c>
      <c r="M61" s="1" t="s">
        <v>30</v>
      </c>
      <c r="N61" s="1" t="s">
        <v>30</v>
      </c>
      <c r="O61" s="1" t="s">
        <v>30</v>
      </c>
      <c r="P61" s="1">
        <v>0.0</v>
      </c>
      <c r="Q61" s="1" t="s">
        <v>30</v>
      </c>
      <c r="R61" s="1" t="s">
        <v>30</v>
      </c>
      <c r="S61" s="1" t="s">
        <v>30</v>
      </c>
      <c r="T61" s="1" t="s">
        <v>30</v>
      </c>
      <c r="U61" s="1" t="s">
        <v>102</v>
      </c>
      <c r="V61" s="1" t="s">
        <v>30</v>
      </c>
      <c r="W61" s="1" t="s">
        <v>30</v>
      </c>
      <c r="X61" s="1" t="s">
        <v>30</v>
      </c>
    </row>
    <row r="62" ht="15.75" customHeight="1">
      <c r="A62" s="1">
        <v>2.0</v>
      </c>
      <c r="B62" s="2">
        <v>42549.0</v>
      </c>
      <c r="C62" s="1">
        <f t="shared" si="1"/>
        <v>27</v>
      </c>
      <c r="D62" s="1">
        <v>2016.0</v>
      </c>
      <c r="E62" s="1" t="s">
        <v>62</v>
      </c>
      <c r="F62" s="1" t="s">
        <v>37</v>
      </c>
      <c r="G62" s="1" t="s">
        <v>29</v>
      </c>
      <c r="H62" s="1">
        <v>32.0</v>
      </c>
      <c r="I62" s="1">
        <v>21.0</v>
      </c>
      <c r="J62" s="1">
        <v>11.0</v>
      </c>
      <c r="K62" s="1">
        <v>0.0</v>
      </c>
      <c r="L62" s="1">
        <v>1.0</v>
      </c>
      <c r="M62" s="1">
        <v>10.0</v>
      </c>
      <c r="N62" s="1">
        <v>10.0</v>
      </c>
      <c r="O62" s="1">
        <v>0.0</v>
      </c>
      <c r="P62" s="1">
        <v>0.0</v>
      </c>
      <c r="Q62" s="1">
        <v>0.0</v>
      </c>
      <c r="R62" s="1">
        <v>0.0</v>
      </c>
      <c r="S62" s="1">
        <f t="shared" ref="S62:S88" si="10">ROUND((0.5*R62)+M62,0)</f>
        <v>10</v>
      </c>
      <c r="T62" s="1">
        <f t="shared" ref="T62:T88" si="11">ROUND((0.5*Q62)+L62,0)</f>
        <v>1</v>
      </c>
      <c r="V62" s="1">
        <v>0.0</v>
      </c>
      <c r="W62" s="1">
        <v>0.0</v>
      </c>
      <c r="X62" s="1">
        <v>0.0</v>
      </c>
    </row>
    <row r="63" ht="15.75" customHeight="1">
      <c r="A63" s="1">
        <v>2.0</v>
      </c>
      <c r="B63" s="2">
        <v>42549.0</v>
      </c>
      <c r="C63" s="1">
        <f t="shared" si="1"/>
        <v>27</v>
      </c>
      <c r="D63" s="1">
        <v>2016.0</v>
      </c>
      <c r="E63" s="1" t="s">
        <v>62</v>
      </c>
      <c r="F63" s="1" t="s">
        <v>37</v>
      </c>
      <c r="G63" s="1" t="s">
        <v>31</v>
      </c>
      <c r="H63" s="1">
        <v>3.0</v>
      </c>
      <c r="I63" s="1">
        <v>1.0</v>
      </c>
      <c r="J63" s="1">
        <v>2.0</v>
      </c>
      <c r="K63" s="1">
        <v>0.0</v>
      </c>
      <c r="L63" s="1">
        <v>1.0</v>
      </c>
      <c r="M63" s="1">
        <v>1.0</v>
      </c>
      <c r="N63" s="1">
        <v>1.0</v>
      </c>
      <c r="O63" s="1">
        <v>0.0</v>
      </c>
      <c r="P63" s="1">
        <v>0.0</v>
      </c>
      <c r="Q63" s="1">
        <v>0.0</v>
      </c>
      <c r="R63" s="1">
        <v>0.0</v>
      </c>
      <c r="S63" s="1">
        <f t="shared" si="10"/>
        <v>1</v>
      </c>
      <c r="T63" s="1">
        <f t="shared" si="11"/>
        <v>1</v>
      </c>
      <c r="V63" s="1">
        <v>0.0</v>
      </c>
      <c r="W63" s="1">
        <v>0.0</v>
      </c>
      <c r="X63" s="1">
        <v>0.0</v>
      </c>
    </row>
    <row r="64" ht="15.75" customHeight="1">
      <c r="A64" s="1">
        <v>2.0</v>
      </c>
      <c r="B64" s="2">
        <v>42549.0</v>
      </c>
      <c r="C64" s="1">
        <f t="shared" si="1"/>
        <v>27</v>
      </c>
      <c r="D64" s="1">
        <v>2016.0</v>
      </c>
      <c r="E64" s="1" t="s">
        <v>62</v>
      </c>
      <c r="F64" s="1" t="s">
        <v>38</v>
      </c>
      <c r="G64" s="1" t="s">
        <v>29</v>
      </c>
      <c r="H64" s="1">
        <v>26.0</v>
      </c>
      <c r="I64" s="1">
        <v>16.0</v>
      </c>
      <c r="J64" s="1">
        <v>10.0</v>
      </c>
      <c r="K64" s="1">
        <v>0.0</v>
      </c>
      <c r="L64" s="1">
        <v>0.0</v>
      </c>
      <c r="M64" s="1">
        <v>10.0</v>
      </c>
      <c r="N64" s="1">
        <v>7.0</v>
      </c>
      <c r="O64" s="1">
        <v>3.0</v>
      </c>
      <c r="P64" s="1">
        <v>0.0</v>
      </c>
      <c r="Q64" s="1">
        <v>0.0</v>
      </c>
      <c r="R64" s="1">
        <v>0.0</v>
      </c>
      <c r="S64" s="1">
        <f t="shared" si="10"/>
        <v>10</v>
      </c>
      <c r="T64" s="1">
        <f t="shared" si="11"/>
        <v>0</v>
      </c>
      <c r="V64" s="1">
        <v>0.0</v>
      </c>
      <c r="W64" s="1">
        <v>0.0</v>
      </c>
      <c r="X64" s="1">
        <v>0.0</v>
      </c>
    </row>
    <row r="65" ht="15.75" customHeight="1">
      <c r="A65" s="1">
        <v>2.0</v>
      </c>
      <c r="B65" s="2">
        <v>42549.0</v>
      </c>
      <c r="C65" s="1">
        <f t="shared" si="1"/>
        <v>27</v>
      </c>
      <c r="D65" s="1">
        <v>2016.0</v>
      </c>
      <c r="E65" s="1" t="s">
        <v>62</v>
      </c>
      <c r="F65" s="1" t="s">
        <v>38</v>
      </c>
      <c r="G65" s="1" t="s">
        <v>31</v>
      </c>
      <c r="H65" s="1">
        <v>19.0</v>
      </c>
      <c r="I65" s="1">
        <v>4.0</v>
      </c>
      <c r="J65" s="1">
        <v>15.0</v>
      </c>
      <c r="K65" s="1">
        <v>0.0</v>
      </c>
      <c r="L65" s="1">
        <v>5.0</v>
      </c>
      <c r="M65" s="1">
        <v>10.0</v>
      </c>
      <c r="N65" s="1">
        <v>4.0</v>
      </c>
      <c r="O65" s="1">
        <v>6.0</v>
      </c>
      <c r="P65" s="1">
        <v>0.0</v>
      </c>
      <c r="Q65" s="1">
        <v>0.0</v>
      </c>
      <c r="R65" s="1">
        <v>0.0</v>
      </c>
      <c r="S65" s="1">
        <f t="shared" si="10"/>
        <v>10</v>
      </c>
      <c r="T65" s="1">
        <f t="shared" si="11"/>
        <v>5</v>
      </c>
      <c r="V65" s="1">
        <v>0.0</v>
      </c>
      <c r="W65" s="1">
        <v>0.0</v>
      </c>
      <c r="X65" s="1">
        <v>0.0</v>
      </c>
    </row>
    <row r="66" ht="15.75" customHeight="1">
      <c r="A66" s="1">
        <v>2.0</v>
      </c>
      <c r="B66" s="2">
        <v>42549.0</v>
      </c>
      <c r="C66" s="1">
        <f t="shared" si="1"/>
        <v>27</v>
      </c>
      <c r="D66" s="1">
        <v>2016.0</v>
      </c>
      <c r="E66" s="1" t="s">
        <v>43</v>
      </c>
      <c r="F66" s="1" t="s">
        <v>75</v>
      </c>
      <c r="G66" s="1" t="s">
        <v>29</v>
      </c>
      <c r="H66" s="1">
        <v>4.0</v>
      </c>
      <c r="I66" s="1">
        <v>0.0</v>
      </c>
      <c r="J66" s="1">
        <v>4.0</v>
      </c>
      <c r="K66" s="1">
        <v>0.0</v>
      </c>
      <c r="L66" s="1">
        <v>4.0</v>
      </c>
      <c r="M66" s="1">
        <v>0.0</v>
      </c>
      <c r="N66" s="1">
        <v>0.0</v>
      </c>
      <c r="O66" s="1">
        <v>0.0</v>
      </c>
      <c r="P66" s="1">
        <v>0.0</v>
      </c>
      <c r="Q66" s="1">
        <v>0.0</v>
      </c>
      <c r="R66" s="1">
        <v>0.0</v>
      </c>
      <c r="S66" s="1">
        <f t="shared" si="10"/>
        <v>0</v>
      </c>
      <c r="T66" s="1">
        <f t="shared" si="11"/>
        <v>4</v>
      </c>
      <c r="V66" s="1">
        <v>0.0</v>
      </c>
      <c r="W66" s="1">
        <v>0.0</v>
      </c>
      <c r="X66" s="1">
        <v>0.0</v>
      </c>
    </row>
    <row r="67" ht="15.75" customHeight="1">
      <c r="A67" s="1">
        <v>2.0</v>
      </c>
      <c r="B67" s="2">
        <v>42549.0</v>
      </c>
      <c r="C67" s="1">
        <f t="shared" si="1"/>
        <v>27</v>
      </c>
      <c r="D67" s="1">
        <v>2016.0</v>
      </c>
      <c r="E67" s="1" t="s">
        <v>43</v>
      </c>
      <c r="F67" s="1" t="s">
        <v>75</v>
      </c>
      <c r="G67" s="1" t="s">
        <v>31</v>
      </c>
      <c r="H67" s="1">
        <v>37.0</v>
      </c>
      <c r="I67" s="1">
        <v>15.0</v>
      </c>
      <c r="J67" s="1">
        <v>22.0</v>
      </c>
      <c r="K67" s="1">
        <v>0.0</v>
      </c>
      <c r="L67" s="1">
        <v>6.0</v>
      </c>
      <c r="M67" s="1">
        <v>16.0</v>
      </c>
      <c r="N67" s="1">
        <v>16.0</v>
      </c>
      <c r="O67" s="1">
        <v>0.0</v>
      </c>
      <c r="P67" s="1">
        <v>0.0</v>
      </c>
      <c r="Q67" s="1">
        <v>0.0</v>
      </c>
      <c r="R67" s="1">
        <v>0.0</v>
      </c>
      <c r="S67" s="1">
        <f t="shared" si="10"/>
        <v>16</v>
      </c>
      <c r="T67" s="1">
        <f t="shared" si="11"/>
        <v>6</v>
      </c>
      <c r="V67" s="1">
        <v>0.0</v>
      </c>
      <c r="W67" s="1">
        <v>0.0</v>
      </c>
      <c r="X67" s="1">
        <v>0.0</v>
      </c>
    </row>
    <row r="68" ht="15.75" customHeight="1">
      <c r="A68" s="1">
        <v>2.0</v>
      </c>
      <c r="B68" s="2">
        <v>42549.0</v>
      </c>
      <c r="C68" s="1">
        <f t="shared" si="1"/>
        <v>27</v>
      </c>
      <c r="D68" s="1">
        <v>2016.0</v>
      </c>
      <c r="E68" s="1" t="s">
        <v>43</v>
      </c>
      <c r="F68" s="1" t="s">
        <v>44</v>
      </c>
      <c r="G68" s="1" t="s">
        <v>29</v>
      </c>
      <c r="H68" s="1">
        <v>14.0</v>
      </c>
      <c r="I68" s="1">
        <v>8.0</v>
      </c>
      <c r="J68" s="1">
        <v>6.0</v>
      </c>
      <c r="K68" s="1">
        <v>0.0</v>
      </c>
      <c r="L68" s="1">
        <v>0.0</v>
      </c>
      <c r="M68" s="1">
        <v>6.0</v>
      </c>
      <c r="N68" s="1">
        <v>6.0</v>
      </c>
      <c r="O68" s="1">
        <v>0.0</v>
      </c>
      <c r="P68" s="1">
        <v>0.0</v>
      </c>
      <c r="Q68" s="1">
        <v>0.0</v>
      </c>
      <c r="R68" s="1">
        <v>0.0</v>
      </c>
      <c r="S68" s="1">
        <f t="shared" si="10"/>
        <v>6</v>
      </c>
      <c r="T68" s="1">
        <f t="shared" si="11"/>
        <v>0</v>
      </c>
      <c r="V68" s="1">
        <v>0.0</v>
      </c>
      <c r="W68" s="1">
        <v>0.0</v>
      </c>
      <c r="X68" s="1">
        <v>0.0</v>
      </c>
    </row>
    <row r="69" ht="15.75" customHeight="1">
      <c r="A69" s="1">
        <v>2.0</v>
      </c>
      <c r="B69" s="2">
        <v>42549.0</v>
      </c>
      <c r="C69" s="1">
        <f t="shared" si="1"/>
        <v>27</v>
      </c>
      <c r="D69" s="1">
        <v>2016.0</v>
      </c>
      <c r="E69" s="1" t="s">
        <v>43</v>
      </c>
      <c r="F69" s="1" t="s">
        <v>44</v>
      </c>
      <c r="G69" s="1" t="s">
        <v>31</v>
      </c>
      <c r="H69" s="1">
        <v>33.0</v>
      </c>
      <c r="I69" s="1">
        <v>19.0</v>
      </c>
      <c r="J69" s="1">
        <v>15.0</v>
      </c>
      <c r="K69" s="1">
        <v>0.0</v>
      </c>
      <c r="L69" s="1">
        <v>2.0</v>
      </c>
      <c r="M69" s="1">
        <v>12.0</v>
      </c>
      <c r="N69" s="1">
        <v>12.0</v>
      </c>
      <c r="O69" s="1">
        <v>0.0</v>
      </c>
      <c r="P69" s="1">
        <v>1.0</v>
      </c>
      <c r="Q69" s="1">
        <v>0.0</v>
      </c>
      <c r="R69" s="1">
        <v>0.0</v>
      </c>
      <c r="S69" s="1">
        <f t="shared" si="10"/>
        <v>12</v>
      </c>
      <c r="T69" s="1">
        <f t="shared" si="11"/>
        <v>2</v>
      </c>
      <c r="V69" s="1">
        <v>1.0</v>
      </c>
      <c r="W69" s="1">
        <v>0.0</v>
      </c>
      <c r="X69" s="1">
        <v>0.0</v>
      </c>
    </row>
    <row r="70" ht="15.75" customHeight="1">
      <c r="A70" s="1">
        <v>2.0</v>
      </c>
      <c r="B70" s="2">
        <v>42549.0</v>
      </c>
      <c r="C70" s="1">
        <f t="shared" si="1"/>
        <v>27</v>
      </c>
      <c r="D70" s="1">
        <v>2016.0</v>
      </c>
      <c r="E70" s="1" t="s">
        <v>39</v>
      </c>
      <c r="F70" s="1" t="s">
        <v>40</v>
      </c>
      <c r="G70" s="1" t="s">
        <v>29</v>
      </c>
      <c r="H70" s="1">
        <v>26.0</v>
      </c>
      <c r="I70" s="1">
        <v>4.0</v>
      </c>
      <c r="J70" s="1">
        <v>22.0</v>
      </c>
      <c r="K70" s="1">
        <v>0.0</v>
      </c>
      <c r="L70" s="1">
        <v>13.0</v>
      </c>
      <c r="M70" s="1">
        <v>9.0</v>
      </c>
      <c r="N70" s="1">
        <v>6.0</v>
      </c>
      <c r="O70" s="1">
        <v>3.0</v>
      </c>
      <c r="P70" s="1">
        <v>0.0</v>
      </c>
      <c r="Q70" s="1">
        <v>0.0</v>
      </c>
      <c r="R70" s="1">
        <v>0.0</v>
      </c>
      <c r="S70" s="1">
        <f t="shared" si="10"/>
        <v>9</v>
      </c>
      <c r="T70" s="1">
        <f t="shared" si="11"/>
        <v>13</v>
      </c>
      <c r="V70" s="1">
        <v>0.0</v>
      </c>
      <c r="W70" s="1">
        <v>0.0</v>
      </c>
      <c r="X70" s="1">
        <v>0.0</v>
      </c>
    </row>
    <row r="71" ht="15.75" customHeight="1">
      <c r="A71" s="1">
        <v>2.0</v>
      </c>
      <c r="B71" s="2">
        <v>42549.0</v>
      </c>
      <c r="C71" s="1">
        <f t="shared" si="1"/>
        <v>27</v>
      </c>
      <c r="D71" s="1">
        <v>2016.0</v>
      </c>
      <c r="E71" s="1" t="s">
        <v>39</v>
      </c>
      <c r="F71" s="1" t="s">
        <v>40</v>
      </c>
      <c r="G71" s="1" t="s">
        <v>31</v>
      </c>
      <c r="H71" s="1">
        <v>14.0</v>
      </c>
      <c r="I71" s="1">
        <v>6.0</v>
      </c>
      <c r="J71" s="1">
        <v>8.0</v>
      </c>
      <c r="K71" s="1">
        <v>0.0</v>
      </c>
      <c r="L71" s="1">
        <v>4.0</v>
      </c>
      <c r="M71" s="1">
        <v>4.0</v>
      </c>
      <c r="N71" s="1">
        <v>4.0</v>
      </c>
      <c r="O71" s="1">
        <v>0.0</v>
      </c>
      <c r="P71" s="1">
        <v>0.0</v>
      </c>
      <c r="Q71" s="1">
        <v>0.0</v>
      </c>
      <c r="R71" s="1">
        <v>0.0</v>
      </c>
      <c r="S71" s="1">
        <f t="shared" si="10"/>
        <v>4</v>
      </c>
      <c r="T71" s="1">
        <f t="shared" si="11"/>
        <v>4</v>
      </c>
      <c r="V71" s="1">
        <v>0.0</v>
      </c>
      <c r="W71" s="1">
        <v>0.0</v>
      </c>
      <c r="X71" s="1">
        <v>0.0</v>
      </c>
    </row>
    <row r="72" ht="15.75" customHeight="1">
      <c r="A72" s="1">
        <v>2.0</v>
      </c>
      <c r="B72" s="2">
        <v>42549.0</v>
      </c>
      <c r="C72" s="1">
        <f t="shared" si="1"/>
        <v>27</v>
      </c>
      <c r="D72" s="1">
        <v>2016.0</v>
      </c>
      <c r="E72" s="1" t="s">
        <v>39</v>
      </c>
      <c r="F72" s="1" t="s">
        <v>41</v>
      </c>
      <c r="G72" s="1" t="s">
        <v>29</v>
      </c>
      <c r="H72" s="1">
        <v>32.0</v>
      </c>
      <c r="I72" s="1">
        <v>18.0</v>
      </c>
      <c r="J72" s="1">
        <v>14.0</v>
      </c>
      <c r="K72" s="1">
        <v>0.0</v>
      </c>
      <c r="L72" s="1">
        <v>3.0</v>
      </c>
      <c r="M72" s="1">
        <v>11.0</v>
      </c>
      <c r="N72" s="1">
        <v>11.0</v>
      </c>
      <c r="O72" s="1">
        <v>0.0</v>
      </c>
      <c r="P72" s="1">
        <v>0.0</v>
      </c>
      <c r="Q72" s="1">
        <v>0.0</v>
      </c>
      <c r="R72" s="1">
        <v>0.0</v>
      </c>
      <c r="S72" s="1">
        <f t="shared" si="10"/>
        <v>11</v>
      </c>
      <c r="T72" s="1">
        <f t="shared" si="11"/>
        <v>3</v>
      </c>
      <c r="V72" s="1">
        <v>0.0</v>
      </c>
      <c r="W72" s="1">
        <v>0.0</v>
      </c>
      <c r="X72" s="1">
        <v>0.0</v>
      </c>
    </row>
    <row r="73" ht="15.75" customHeight="1">
      <c r="A73" s="1">
        <v>2.0</v>
      </c>
      <c r="B73" s="2">
        <v>42549.0</v>
      </c>
      <c r="C73" s="1">
        <f t="shared" si="1"/>
        <v>27</v>
      </c>
      <c r="D73" s="1">
        <v>2016.0</v>
      </c>
      <c r="E73" s="1" t="s">
        <v>39</v>
      </c>
      <c r="F73" s="1" t="s">
        <v>41</v>
      </c>
      <c r="G73" s="1" t="s">
        <v>31</v>
      </c>
      <c r="H73" s="1">
        <v>47.0</v>
      </c>
      <c r="I73" s="1">
        <v>8.0</v>
      </c>
      <c r="J73" s="1">
        <v>39.0</v>
      </c>
      <c r="K73" s="1">
        <v>0.0</v>
      </c>
      <c r="L73" s="1">
        <v>20.0</v>
      </c>
      <c r="M73" s="1">
        <v>19.0</v>
      </c>
      <c r="N73" s="1">
        <v>19.0</v>
      </c>
      <c r="O73" s="1">
        <v>0.0</v>
      </c>
      <c r="P73" s="1">
        <v>0.0</v>
      </c>
      <c r="Q73" s="1">
        <v>0.0</v>
      </c>
      <c r="R73" s="1">
        <v>0.0</v>
      </c>
      <c r="S73" s="1">
        <f t="shared" si="10"/>
        <v>19</v>
      </c>
      <c r="T73" s="1">
        <f t="shared" si="11"/>
        <v>20</v>
      </c>
      <c r="V73" s="1">
        <v>0.0</v>
      </c>
      <c r="W73" s="1">
        <v>0.0</v>
      </c>
      <c r="X73" s="1">
        <v>0.0</v>
      </c>
    </row>
    <row r="74" ht="15.75" customHeight="1">
      <c r="A74" s="1">
        <v>2.0</v>
      </c>
      <c r="B74" s="2">
        <v>42549.0</v>
      </c>
      <c r="C74" s="1">
        <f t="shared" si="1"/>
        <v>27</v>
      </c>
      <c r="D74" s="1">
        <v>2016.0</v>
      </c>
      <c r="E74" s="1" t="s">
        <v>39</v>
      </c>
      <c r="F74" s="1" t="s">
        <v>42</v>
      </c>
      <c r="G74" s="1" t="s">
        <v>29</v>
      </c>
      <c r="H74" s="1">
        <v>9.0</v>
      </c>
      <c r="I74" s="1">
        <v>6.0</v>
      </c>
      <c r="J74" s="1">
        <v>3.0</v>
      </c>
      <c r="K74" s="1">
        <v>0.0</v>
      </c>
      <c r="L74" s="1">
        <v>2.0</v>
      </c>
      <c r="M74" s="1">
        <v>1.0</v>
      </c>
      <c r="N74" s="1">
        <v>1.0</v>
      </c>
      <c r="O74" s="1">
        <v>0.0</v>
      </c>
      <c r="P74" s="1">
        <v>0.0</v>
      </c>
      <c r="Q74" s="1">
        <v>0.0</v>
      </c>
      <c r="R74" s="1">
        <v>0.0</v>
      </c>
      <c r="S74" s="1">
        <f t="shared" si="10"/>
        <v>1</v>
      </c>
      <c r="T74" s="1">
        <f t="shared" si="11"/>
        <v>2</v>
      </c>
      <c r="V74" s="1">
        <v>0.0</v>
      </c>
      <c r="W74" s="1">
        <v>0.0</v>
      </c>
      <c r="X74" s="1">
        <v>0.0</v>
      </c>
    </row>
    <row r="75" ht="15.75" customHeight="1">
      <c r="A75" s="1">
        <v>2.0</v>
      </c>
      <c r="B75" s="2">
        <v>42549.0</v>
      </c>
      <c r="C75" s="1">
        <f t="shared" si="1"/>
        <v>27</v>
      </c>
      <c r="D75" s="1">
        <v>2016.0</v>
      </c>
      <c r="E75" s="1" t="s">
        <v>39</v>
      </c>
      <c r="F75" s="1" t="s">
        <v>42</v>
      </c>
      <c r="G75" s="1" t="s">
        <v>31</v>
      </c>
      <c r="H75" s="1">
        <v>21.0</v>
      </c>
      <c r="I75" s="1">
        <v>10.0</v>
      </c>
      <c r="J75" s="1">
        <v>11.0</v>
      </c>
      <c r="K75" s="1">
        <v>0.0</v>
      </c>
      <c r="L75" s="1">
        <v>3.0</v>
      </c>
      <c r="M75" s="1">
        <v>8.0</v>
      </c>
      <c r="N75" s="1">
        <v>6.0</v>
      </c>
      <c r="O75" s="1">
        <v>2.0</v>
      </c>
      <c r="P75" s="1">
        <v>0.0</v>
      </c>
      <c r="Q75" s="1">
        <v>0.0</v>
      </c>
      <c r="R75" s="1">
        <v>0.0</v>
      </c>
      <c r="S75" s="1">
        <f t="shared" si="10"/>
        <v>8</v>
      </c>
      <c r="T75" s="1">
        <f t="shared" si="11"/>
        <v>3</v>
      </c>
      <c r="V75" s="1">
        <v>0.0</v>
      </c>
      <c r="W75" s="1">
        <v>0.0</v>
      </c>
      <c r="X75" s="1">
        <v>0.0</v>
      </c>
    </row>
    <row r="76" ht="15.75" customHeight="1">
      <c r="A76" s="1">
        <v>2.0</v>
      </c>
      <c r="B76" s="2">
        <v>42549.0</v>
      </c>
      <c r="C76" s="1">
        <f t="shared" si="1"/>
        <v>27</v>
      </c>
      <c r="D76" s="1">
        <v>2016.0</v>
      </c>
      <c r="E76" s="1" t="s">
        <v>45</v>
      </c>
      <c r="F76" s="1" t="s">
        <v>46</v>
      </c>
      <c r="G76" s="1" t="s">
        <v>29</v>
      </c>
      <c r="H76" s="1">
        <v>53.0</v>
      </c>
      <c r="I76" s="1">
        <v>32.0</v>
      </c>
      <c r="J76" s="1">
        <v>23.0</v>
      </c>
      <c r="K76" s="1">
        <v>0.0</v>
      </c>
      <c r="L76" s="1">
        <v>0.0</v>
      </c>
      <c r="M76" s="1">
        <v>23.0</v>
      </c>
      <c r="N76" s="1">
        <v>23.0</v>
      </c>
      <c r="O76" s="1">
        <v>0.0</v>
      </c>
      <c r="P76" s="1">
        <v>0.0</v>
      </c>
      <c r="Q76" s="1">
        <v>0.0</v>
      </c>
      <c r="R76" s="1">
        <v>0.0</v>
      </c>
      <c r="S76" s="1">
        <f t="shared" si="10"/>
        <v>23</v>
      </c>
      <c r="T76" s="1">
        <f t="shared" si="11"/>
        <v>0</v>
      </c>
      <c r="V76" s="1">
        <v>0.0</v>
      </c>
      <c r="W76" s="1">
        <v>0.0</v>
      </c>
      <c r="X76" s="1">
        <v>0.0</v>
      </c>
    </row>
    <row r="77" ht="15.75" customHeight="1">
      <c r="A77" s="1">
        <v>2.0</v>
      </c>
      <c r="B77" s="2">
        <v>42549.0</v>
      </c>
      <c r="C77" s="1">
        <f t="shared" si="1"/>
        <v>27</v>
      </c>
      <c r="D77" s="1">
        <v>2016.0</v>
      </c>
      <c r="E77" s="1" t="s">
        <v>45</v>
      </c>
      <c r="F77" s="1" t="s">
        <v>46</v>
      </c>
      <c r="G77" s="1" t="s">
        <v>31</v>
      </c>
      <c r="H77" s="1">
        <v>7.0</v>
      </c>
      <c r="I77" s="1">
        <v>2.0</v>
      </c>
      <c r="J77" s="1">
        <v>5.0</v>
      </c>
      <c r="K77" s="1">
        <v>0.0</v>
      </c>
      <c r="L77" s="1">
        <v>3.0</v>
      </c>
      <c r="M77" s="1">
        <v>2.0</v>
      </c>
      <c r="N77" s="1">
        <v>2.0</v>
      </c>
      <c r="O77" s="1">
        <v>0.0</v>
      </c>
      <c r="P77" s="1">
        <v>0.0</v>
      </c>
      <c r="Q77" s="1">
        <v>0.0</v>
      </c>
      <c r="R77" s="1">
        <v>0.0</v>
      </c>
      <c r="S77" s="1">
        <f t="shared" si="10"/>
        <v>2</v>
      </c>
      <c r="T77" s="1">
        <f t="shared" si="11"/>
        <v>3</v>
      </c>
      <c r="V77" s="1">
        <v>0.0</v>
      </c>
      <c r="W77" s="1">
        <v>0.0</v>
      </c>
      <c r="X77" s="1">
        <v>0.0</v>
      </c>
    </row>
    <row r="78" ht="15.75" customHeight="1">
      <c r="A78" s="1">
        <v>2.0</v>
      </c>
      <c r="B78" s="2">
        <v>42549.0</v>
      </c>
      <c r="C78" s="1">
        <f t="shared" si="1"/>
        <v>27</v>
      </c>
      <c r="D78" s="1">
        <v>2016.0</v>
      </c>
      <c r="E78" s="1" t="s">
        <v>45</v>
      </c>
      <c r="F78" s="1" t="s">
        <v>48</v>
      </c>
      <c r="G78" s="1" t="s">
        <v>29</v>
      </c>
      <c r="H78" s="1">
        <v>22.0</v>
      </c>
      <c r="I78" s="1">
        <v>4.0</v>
      </c>
      <c r="J78" s="1">
        <v>18.0</v>
      </c>
      <c r="K78" s="1">
        <v>0.0</v>
      </c>
      <c r="L78" s="1">
        <v>12.0</v>
      </c>
      <c r="M78" s="1">
        <v>6.0</v>
      </c>
      <c r="N78" s="1">
        <v>6.0</v>
      </c>
      <c r="O78" s="1">
        <v>0.0</v>
      </c>
      <c r="P78" s="1">
        <v>0.0</v>
      </c>
      <c r="Q78" s="1">
        <v>0.0</v>
      </c>
      <c r="R78" s="1">
        <v>0.0</v>
      </c>
      <c r="S78" s="1">
        <f t="shared" si="10"/>
        <v>6</v>
      </c>
      <c r="T78" s="1">
        <f t="shared" si="11"/>
        <v>12</v>
      </c>
      <c r="V78" s="1">
        <v>0.0</v>
      </c>
      <c r="W78" s="1">
        <v>0.0</v>
      </c>
      <c r="X78" s="1">
        <v>0.0</v>
      </c>
    </row>
    <row r="79" ht="15.75" customHeight="1">
      <c r="A79" s="1">
        <v>2.0</v>
      </c>
      <c r="B79" s="2">
        <v>42549.0</v>
      </c>
      <c r="C79" s="1">
        <f t="shared" si="1"/>
        <v>27</v>
      </c>
      <c r="D79" s="1">
        <v>2016.0</v>
      </c>
      <c r="E79" s="1" t="s">
        <v>45</v>
      </c>
      <c r="F79" s="1" t="s">
        <v>48</v>
      </c>
      <c r="G79" s="1" t="s">
        <v>31</v>
      </c>
      <c r="H79" s="1">
        <v>7.0</v>
      </c>
      <c r="I79" s="1">
        <v>0.0</v>
      </c>
      <c r="J79" s="1">
        <v>7.0</v>
      </c>
      <c r="K79" s="1">
        <v>0.0</v>
      </c>
      <c r="L79" s="1">
        <v>4.0</v>
      </c>
      <c r="M79" s="1">
        <v>3.0</v>
      </c>
      <c r="N79" s="1">
        <v>3.0</v>
      </c>
      <c r="O79" s="1">
        <v>0.0</v>
      </c>
      <c r="P79" s="1">
        <v>0.0</v>
      </c>
      <c r="Q79" s="1">
        <v>0.0</v>
      </c>
      <c r="R79" s="1">
        <v>0.0</v>
      </c>
      <c r="S79" s="1">
        <f t="shared" si="10"/>
        <v>3</v>
      </c>
      <c r="T79" s="1">
        <f t="shared" si="11"/>
        <v>4</v>
      </c>
      <c r="V79" s="1">
        <v>0.0</v>
      </c>
      <c r="W79" s="1">
        <v>0.0</v>
      </c>
      <c r="X79" s="1">
        <v>0.0</v>
      </c>
    </row>
    <row r="80" ht="15.75" customHeight="1">
      <c r="A80" s="1">
        <v>2.0</v>
      </c>
      <c r="B80" s="2">
        <v>42550.0</v>
      </c>
      <c r="C80" s="1">
        <f t="shared" si="1"/>
        <v>27</v>
      </c>
      <c r="D80" s="1">
        <v>2016.0</v>
      </c>
      <c r="E80" s="1" t="s">
        <v>27</v>
      </c>
      <c r="F80" s="1" t="s">
        <v>28</v>
      </c>
      <c r="G80" s="1" t="s">
        <v>29</v>
      </c>
      <c r="H80" s="1">
        <v>11.0</v>
      </c>
      <c r="I80" s="1">
        <v>2.0</v>
      </c>
      <c r="J80" s="1">
        <v>9.0</v>
      </c>
      <c r="K80" s="1">
        <v>0.0</v>
      </c>
      <c r="L80" s="1">
        <v>6.0</v>
      </c>
      <c r="M80" s="1">
        <v>3.0</v>
      </c>
      <c r="N80" s="1">
        <v>3.0</v>
      </c>
      <c r="O80" s="1">
        <v>0.0</v>
      </c>
      <c r="P80" s="1">
        <v>0.0</v>
      </c>
      <c r="Q80" s="1">
        <v>0.0</v>
      </c>
      <c r="R80" s="1">
        <v>0.0</v>
      </c>
      <c r="S80" s="1">
        <f t="shared" si="10"/>
        <v>3</v>
      </c>
      <c r="T80" s="1">
        <f t="shared" si="11"/>
        <v>6</v>
      </c>
      <c r="V80" s="1">
        <v>0.0</v>
      </c>
      <c r="W80" s="1">
        <v>0.0</v>
      </c>
      <c r="X80" s="1">
        <v>0.0</v>
      </c>
    </row>
    <row r="81" ht="15.75" customHeight="1">
      <c r="A81" s="1">
        <v>2.0</v>
      </c>
      <c r="B81" s="2">
        <v>42550.0</v>
      </c>
      <c r="C81" s="1">
        <f t="shared" si="1"/>
        <v>27</v>
      </c>
      <c r="D81" s="1">
        <v>2016.0</v>
      </c>
      <c r="E81" s="1" t="s">
        <v>27</v>
      </c>
      <c r="F81" s="1" t="s">
        <v>28</v>
      </c>
      <c r="G81" s="1" t="s">
        <v>31</v>
      </c>
      <c r="H81" s="1">
        <v>11.0</v>
      </c>
      <c r="I81" s="1">
        <v>6.0</v>
      </c>
      <c r="J81" s="1">
        <v>5.0</v>
      </c>
      <c r="K81" s="1">
        <v>0.0</v>
      </c>
      <c r="L81" s="1">
        <v>3.0</v>
      </c>
      <c r="M81" s="1">
        <v>2.0</v>
      </c>
      <c r="N81" s="1">
        <v>2.0</v>
      </c>
      <c r="O81" s="1">
        <v>0.0</v>
      </c>
      <c r="P81" s="1">
        <v>0.0</v>
      </c>
      <c r="Q81" s="1">
        <v>0.0</v>
      </c>
      <c r="R81" s="1">
        <v>0.0</v>
      </c>
      <c r="S81" s="1">
        <f t="shared" si="10"/>
        <v>2</v>
      </c>
      <c r="T81" s="1">
        <f t="shared" si="11"/>
        <v>3</v>
      </c>
      <c r="V81" s="1">
        <v>0.0</v>
      </c>
      <c r="W81" s="1">
        <v>0.0</v>
      </c>
      <c r="X81" s="1">
        <v>0.0</v>
      </c>
    </row>
    <row r="82" ht="15.75" customHeight="1">
      <c r="A82" s="1">
        <v>2.0</v>
      </c>
      <c r="B82" s="2">
        <v>42550.0</v>
      </c>
      <c r="C82" s="1">
        <f t="shared" si="1"/>
        <v>27</v>
      </c>
      <c r="D82" s="1">
        <v>2016.0</v>
      </c>
      <c r="E82" s="1" t="s">
        <v>27</v>
      </c>
      <c r="F82" s="1" t="s">
        <v>33</v>
      </c>
      <c r="G82" s="1" t="s">
        <v>29</v>
      </c>
      <c r="H82" s="1">
        <v>6.0</v>
      </c>
      <c r="I82" s="1">
        <v>1.0</v>
      </c>
      <c r="J82" s="1">
        <v>5.0</v>
      </c>
      <c r="K82" s="1">
        <v>1.0</v>
      </c>
      <c r="L82" s="1">
        <v>4.0</v>
      </c>
      <c r="M82" s="1">
        <v>1.0</v>
      </c>
      <c r="N82" s="1">
        <v>1.0</v>
      </c>
      <c r="O82" s="1">
        <v>0.0</v>
      </c>
      <c r="P82" s="1">
        <v>1.0</v>
      </c>
      <c r="Q82" s="1">
        <v>0.0</v>
      </c>
      <c r="R82" s="1">
        <v>0.0</v>
      </c>
      <c r="S82" s="1">
        <f t="shared" si="10"/>
        <v>1</v>
      </c>
      <c r="T82" s="1">
        <f t="shared" si="11"/>
        <v>4</v>
      </c>
      <c r="V82" s="1">
        <v>0.0</v>
      </c>
      <c r="W82" s="1">
        <v>0.0</v>
      </c>
      <c r="X82" s="1">
        <v>0.0</v>
      </c>
    </row>
    <row r="83" ht="15.75" customHeight="1">
      <c r="A83" s="1">
        <v>2.0</v>
      </c>
      <c r="B83" s="2">
        <v>42550.0</v>
      </c>
      <c r="C83" s="1">
        <f t="shared" si="1"/>
        <v>27</v>
      </c>
      <c r="D83" s="1">
        <v>2016.0</v>
      </c>
      <c r="E83" s="1" t="s">
        <v>27</v>
      </c>
      <c r="F83" s="1" t="s">
        <v>33</v>
      </c>
      <c r="G83" s="1" t="s">
        <v>31</v>
      </c>
      <c r="H83" s="1">
        <v>30.0</v>
      </c>
      <c r="I83" s="1">
        <v>11.0</v>
      </c>
      <c r="J83" s="1">
        <v>19.0</v>
      </c>
      <c r="K83" s="1">
        <v>0.0</v>
      </c>
      <c r="L83" s="1">
        <v>2.0</v>
      </c>
      <c r="M83" s="1">
        <v>17.0</v>
      </c>
      <c r="N83" s="1">
        <v>17.0</v>
      </c>
      <c r="O83" s="1">
        <v>0.0</v>
      </c>
      <c r="P83" s="1">
        <v>0.0</v>
      </c>
      <c r="Q83" s="1">
        <v>0.0</v>
      </c>
      <c r="R83" s="1">
        <v>0.0</v>
      </c>
      <c r="S83" s="1">
        <f t="shared" si="10"/>
        <v>17</v>
      </c>
      <c r="T83" s="1">
        <f t="shared" si="11"/>
        <v>2</v>
      </c>
      <c r="V83" s="1">
        <v>0.0</v>
      </c>
      <c r="W83" s="1">
        <v>0.0</v>
      </c>
      <c r="X83" s="1">
        <v>0.0</v>
      </c>
    </row>
    <row r="84" ht="15.75" customHeight="1">
      <c r="A84" s="1">
        <v>2.0</v>
      </c>
      <c r="B84" s="2">
        <v>42550.0</v>
      </c>
      <c r="C84" s="1">
        <f t="shared" si="1"/>
        <v>27</v>
      </c>
      <c r="D84" s="1">
        <v>2016.0</v>
      </c>
      <c r="E84" s="1" t="s">
        <v>27</v>
      </c>
      <c r="F84" s="1" t="s">
        <v>34</v>
      </c>
      <c r="G84" s="1" t="s">
        <v>29</v>
      </c>
      <c r="H84" s="1">
        <v>12.0</v>
      </c>
      <c r="I84" s="1">
        <v>3.0</v>
      </c>
      <c r="J84" s="1">
        <v>9.0</v>
      </c>
      <c r="K84" s="1">
        <v>0.0</v>
      </c>
      <c r="L84" s="1">
        <v>7.0</v>
      </c>
      <c r="M84" s="1">
        <v>2.0</v>
      </c>
      <c r="N84" s="1">
        <v>2.0</v>
      </c>
      <c r="O84" s="1">
        <v>0.0</v>
      </c>
      <c r="P84" s="1">
        <v>0.0</v>
      </c>
      <c r="Q84" s="1">
        <v>0.0</v>
      </c>
      <c r="R84" s="1">
        <v>0.0</v>
      </c>
      <c r="S84" s="1">
        <f t="shared" si="10"/>
        <v>2</v>
      </c>
      <c r="T84" s="1">
        <f t="shared" si="11"/>
        <v>7</v>
      </c>
      <c r="V84" s="1">
        <v>0.0</v>
      </c>
      <c r="W84" s="1">
        <v>0.0</v>
      </c>
      <c r="X84" s="1">
        <v>0.0</v>
      </c>
    </row>
    <row r="85" ht="15.75" customHeight="1">
      <c r="A85" s="1">
        <v>2.0</v>
      </c>
      <c r="B85" s="2">
        <v>42550.0</v>
      </c>
      <c r="C85" s="1">
        <f t="shared" si="1"/>
        <v>27</v>
      </c>
      <c r="D85" s="1">
        <v>2016.0</v>
      </c>
      <c r="E85" s="1" t="s">
        <v>27</v>
      </c>
      <c r="F85" s="1" t="s">
        <v>34</v>
      </c>
      <c r="G85" s="1" t="s">
        <v>31</v>
      </c>
      <c r="H85" s="1">
        <v>25.0</v>
      </c>
      <c r="I85" s="1">
        <v>11.0</v>
      </c>
      <c r="J85" s="1">
        <v>14.0</v>
      </c>
      <c r="K85" s="1">
        <v>0.0</v>
      </c>
      <c r="L85" s="1">
        <v>8.0</v>
      </c>
      <c r="M85" s="1">
        <v>6.0</v>
      </c>
      <c r="N85" s="1">
        <v>6.0</v>
      </c>
      <c r="O85" s="1">
        <v>0.0</v>
      </c>
      <c r="P85" s="1">
        <v>0.0</v>
      </c>
      <c r="Q85" s="1">
        <v>0.0</v>
      </c>
      <c r="R85" s="1">
        <v>0.0</v>
      </c>
      <c r="S85" s="1">
        <f t="shared" si="10"/>
        <v>6</v>
      </c>
      <c r="T85" s="1">
        <f t="shared" si="11"/>
        <v>8</v>
      </c>
      <c r="V85" s="1">
        <v>0.0</v>
      </c>
      <c r="W85" s="1">
        <v>0.0</v>
      </c>
      <c r="X85" s="1">
        <v>0.0</v>
      </c>
    </row>
    <row r="86" ht="15.75" customHeight="1">
      <c r="A86" s="1">
        <v>2.0</v>
      </c>
      <c r="B86" s="2">
        <v>42550.0</v>
      </c>
      <c r="C86" s="1">
        <f t="shared" si="1"/>
        <v>27</v>
      </c>
      <c r="D86" s="1">
        <v>2016.0</v>
      </c>
      <c r="E86" s="1" t="s">
        <v>62</v>
      </c>
      <c r="F86" s="1" t="s">
        <v>36</v>
      </c>
      <c r="G86" s="1" t="s">
        <v>29</v>
      </c>
      <c r="H86" s="1">
        <v>12.0</v>
      </c>
      <c r="I86" s="1">
        <v>1.0</v>
      </c>
      <c r="J86" s="1">
        <v>11.0</v>
      </c>
      <c r="K86" s="1">
        <v>0.0</v>
      </c>
      <c r="L86" s="1">
        <v>2.0</v>
      </c>
      <c r="M86" s="1">
        <v>9.0</v>
      </c>
      <c r="N86" s="1">
        <v>9.0</v>
      </c>
      <c r="O86" s="1">
        <v>0.0</v>
      </c>
      <c r="P86" s="1">
        <v>0.0</v>
      </c>
      <c r="Q86" s="1">
        <v>0.0</v>
      </c>
      <c r="R86" s="1">
        <v>0.0</v>
      </c>
      <c r="S86" s="1">
        <f t="shared" si="10"/>
        <v>9</v>
      </c>
      <c r="T86" s="1">
        <f t="shared" si="11"/>
        <v>2</v>
      </c>
      <c r="V86" s="1">
        <v>0.0</v>
      </c>
      <c r="W86" s="1">
        <v>0.0</v>
      </c>
      <c r="X86" s="1">
        <v>0.0</v>
      </c>
    </row>
    <row r="87" ht="15.75" customHeight="1">
      <c r="A87" s="1">
        <v>2.0</v>
      </c>
      <c r="B87" s="2">
        <v>42550.0</v>
      </c>
      <c r="C87" s="1">
        <f t="shared" si="1"/>
        <v>27</v>
      </c>
      <c r="D87" s="1">
        <v>2016.0</v>
      </c>
      <c r="E87" s="1" t="s">
        <v>62</v>
      </c>
      <c r="F87" s="1" t="s">
        <v>36</v>
      </c>
      <c r="G87" s="1" t="s">
        <v>31</v>
      </c>
      <c r="H87" s="1">
        <v>2.0</v>
      </c>
      <c r="I87" s="1">
        <v>1.0</v>
      </c>
      <c r="J87" s="1">
        <v>1.0</v>
      </c>
      <c r="K87" s="1">
        <v>0.0</v>
      </c>
      <c r="L87" s="1">
        <v>0.0</v>
      </c>
      <c r="M87" s="1">
        <v>1.0</v>
      </c>
      <c r="N87" s="1">
        <v>1.0</v>
      </c>
      <c r="O87" s="1">
        <v>0.0</v>
      </c>
      <c r="P87" s="1">
        <v>0.0</v>
      </c>
      <c r="Q87" s="1">
        <v>0.0</v>
      </c>
      <c r="R87" s="1">
        <v>0.0</v>
      </c>
      <c r="S87" s="1">
        <f t="shared" si="10"/>
        <v>1</v>
      </c>
      <c r="T87" s="1">
        <f t="shared" si="11"/>
        <v>0</v>
      </c>
      <c r="V87" s="1">
        <v>0.0</v>
      </c>
      <c r="W87" s="1">
        <v>0.0</v>
      </c>
      <c r="X87" s="1">
        <v>0.0</v>
      </c>
    </row>
    <row r="88" ht="15.75" customHeight="1">
      <c r="A88" s="1">
        <v>2.0</v>
      </c>
      <c r="B88" s="2">
        <v>42550.0</v>
      </c>
      <c r="C88" s="1">
        <f t="shared" si="1"/>
        <v>27</v>
      </c>
      <c r="D88" s="1">
        <v>2016.0</v>
      </c>
      <c r="E88" s="1" t="s">
        <v>62</v>
      </c>
      <c r="F88" s="1" t="s">
        <v>37</v>
      </c>
      <c r="G88" s="1" t="s">
        <v>29</v>
      </c>
      <c r="H88" s="1">
        <v>1.0</v>
      </c>
      <c r="I88" s="1">
        <v>0.0</v>
      </c>
      <c r="J88" s="1">
        <v>1.0</v>
      </c>
      <c r="K88" s="1">
        <v>0.0</v>
      </c>
      <c r="L88" s="1">
        <v>1.0</v>
      </c>
      <c r="M88" s="1">
        <v>0.0</v>
      </c>
      <c r="N88" s="1">
        <v>0.0</v>
      </c>
      <c r="O88" s="1">
        <v>0.0</v>
      </c>
      <c r="P88" s="1">
        <v>0.0</v>
      </c>
      <c r="Q88" s="1">
        <v>0.0</v>
      </c>
      <c r="R88" s="1">
        <v>0.0</v>
      </c>
      <c r="S88" s="1">
        <f t="shared" si="10"/>
        <v>0</v>
      </c>
      <c r="T88" s="1">
        <f t="shared" si="11"/>
        <v>1</v>
      </c>
      <c r="U88" s="1" t="s">
        <v>101</v>
      </c>
      <c r="V88" s="1">
        <v>0.0</v>
      </c>
      <c r="W88" s="1">
        <v>0.0</v>
      </c>
      <c r="X88" s="1">
        <v>0.0</v>
      </c>
    </row>
    <row r="89" ht="15.75" customHeight="1">
      <c r="A89" s="1">
        <v>2.0</v>
      </c>
      <c r="B89" s="2">
        <v>42550.0</v>
      </c>
      <c r="C89" s="1">
        <f t="shared" si="1"/>
        <v>27</v>
      </c>
      <c r="D89" s="1">
        <v>2016.0</v>
      </c>
      <c r="E89" s="1" t="s">
        <v>62</v>
      </c>
      <c r="F89" s="1" t="s">
        <v>37</v>
      </c>
      <c r="G89" s="1" t="s">
        <v>31</v>
      </c>
      <c r="H89" s="1" t="s">
        <v>30</v>
      </c>
      <c r="I89" s="1" t="s">
        <v>30</v>
      </c>
      <c r="J89" s="1" t="s">
        <v>30</v>
      </c>
      <c r="K89" s="1" t="s">
        <v>30</v>
      </c>
      <c r="L89" s="1" t="s">
        <v>30</v>
      </c>
      <c r="M89" s="1" t="s">
        <v>30</v>
      </c>
      <c r="N89" s="1" t="s">
        <v>30</v>
      </c>
      <c r="O89" s="1" t="s">
        <v>30</v>
      </c>
      <c r="P89" s="1" t="s">
        <v>30</v>
      </c>
      <c r="Q89" s="1" t="s">
        <v>30</v>
      </c>
      <c r="R89" s="1" t="s">
        <v>30</v>
      </c>
      <c r="S89" s="1" t="s">
        <v>30</v>
      </c>
      <c r="T89" s="1" t="s">
        <v>30</v>
      </c>
      <c r="V89" s="1" t="s">
        <v>30</v>
      </c>
      <c r="W89" s="1" t="s">
        <v>30</v>
      </c>
      <c r="X89" s="1" t="s">
        <v>30</v>
      </c>
    </row>
    <row r="90" ht="15.75" customHeight="1">
      <c r="A90" s="1">
        <v>2.0</v>
      </c>
      <c r="B90" s="2">
        <v>42550.0</v>
      </c>
      <c r="C90" s="1">
        <f t="shared" si="1"/>
        <v>27</v>
      </c>
      <c r="D90" s="1">
        <v>2016.0</v>
      </c>
      <c r="E90" s="1" t="s">
        <v>62</v>
      </c>
      <c r="F90" s="1" t="s">
        <v>38</v>
      </c>
      <c r="G90" s="1" t="s">
        <v>29</v>
      </c>
      <c r="H90" s="1">
        <v>40.0</v>
      </c>
      <c r="I90" s="1">
        <v>12.0</v>
      </c>
      <c r="J90" s="1">
        <v>28.0</v>
      </c>
      <c r="K90" s="1">
        <v>0.0</v>
      </c>
      <c r="L90" s="1">
        <v>5.0</v>
      </c>
      <c r="M90" s="1">
        <v>23.0</v>
      </c>
      <c r="N90" s="1">
        <v>10.0</v>
      </c>
      <c r="O90" s="1">
        <v>13.0</v>
      </c>
      <c r="P90" s="1">
        <v>0.0</v>
      </c>
      <c r="Q90" s="1">
        <v>0.0</v>
      </c>
      <c r="R90" s="1">
        <v>0.0</v>
      </c>
      <c r="S90" s="1">
        <f t="shared" ref="S90:S92" si="12">ROUND((0.5*R90)+M90,0)</f>
        <v>23</v>
      </c>
      <c r="T90" s="1">
        <f t="shared" ref="T90:T92" si="13">ROUND((0.5*Q90)+L90,0)</f>
        <v>5</v>
      </c>
      <c r="V90" s="1">
        <v>0.0</v>
      </c>
      <c r="W90" s="1">
        <v>0.0</v>
      </c>
      <c r="X90" s="1">
        <v>0.0</v>
      </c>
    </row>
    <row r="91" ht="15.75" customHeight="1">
      <c r="A91" s="1">
        <v>2.0</v>
      </c>
      <c r="B91" s="2">
        <v>42550.0</v>
      </c>
      <c r="C91" s="1">
        <f t="shared" si="1"/>
        <v>27</v>
      </c>
      <c r="D91" s="1">
        <v>2016.0</v>
      </c>
      <c r="E91" s="1" t="s">
        <v>62</v>
      </c>
      <c r="F91" s="1" t="s">
        <v>38</v>
      </c>
      <c r="G91" s="1" t="s">
        <v>31</v>
      </c>
      <c r="H91" s="1">
        <v>56.0</v>
      </c>
      <c r="I91" s="1">
        <v>24.0</v>
      </c>
      <c r="J91" s="1">
        <v>32.0</v>
      </c>
      <c r="K91" s="1">
        <v>0.0</v>
      </c>
      <c r="L91" s="1">
        <v>7.0</v>
      </c>
      <c r="M91" s="1">
        <v>24.0</v>
      </c>
      <c r="N91" s="1">
        <v>15.0</v>
      </c>
      <c r="O91" s="1">
        <v>9.0</v>
      </c>
      <c r="P91" s="1">
        <v>1.0</v>
      </c>
      <c r="Q91" s="1">
        <v>0.0</v>
      </c>
      <c r="R91" s="1">
        <v>0.0</v>
      </c>
      <c r="S91" s="1">
        <f t="shared" si="12"/>
        <v>24</v>
      </c>
      <c r="T91" s="1">
        <f t="shared" si="13"/>
        <v>7</v>
      </c>
      <c r="V91" s="1">
        <v>1.0</v>
      </c>
      <c r="W91" s="1">
        <v>0.0</v>
      </c>
      <c r="X91" s="1">
        <v>0.0</v>
      </c>
    </row>
    <row r="92" ht="15.75" customHeight="1">
      <c r="A92" s="1">
        <v>2.0</v>
      </c>
      <c r="B92" s="2">
        <v>42550.0</v>
      </c>
      <c r="C92" s="1">
        <f t="shared" si="1"/>
        <v>27</v>
      </c>
      <c r="D92" s="1">
        <v>2016.0</v>
      </c>
      <c r="E92" s="1" t="s">
        <v>43</v>
      </c>
      <c r="F92" s="1" t="s">
        <v>75</v>
      </c>
      <c r="G92" s="1" t="s">
        <v>29</v>
      </c>
      <c r="H92" s="1">
        <v>26.0</v>
      </c>
      <c r="I92" s="1">
        <v>6.0</v>
      </c>
      <c r="J92" s="1">
        <v>20.0</v>
      </c>
      <c r="K92" s="1">
        <v>0.0</v>
      </c>
      <c r="L92" s="1">
        <v>12.0</v>
      </c>
      <c r="M92" s="1">
        <v>8.0</v>
      </c>
      <c r="N92" s="1">
        <v>8.0</v>
      </c>
      <c r="O92" s="1">
        <v>0.0</v>
      </c>
      <c r="P92" s="1">
        <v>0.0</v>
      </c>
      <c r="Q92" s="1">
        <v>0.0</v>
      </c>
      <c r="R92" s="1">
        <v>0.0</v>
      </c>
      <c r="S92" s="1">
        <f t="shared" si="12"/>
        <v>8</v>
      </c>
      <c r="T92" s="1">
        <f t="shared" si="13"/>
        <v>12</v>
      </c>
      <c r="V92" s="1">
        <v>0.0</v>
      </c>
      <c r="W92" s="1">
        <v>0.0</v>
      </c>
      <c r="X92" s="1">
        <v>0.0</v>
      </c>
    </row>
    <row r="93" ht="15.75" customHeight="1">
      <c r="A93" s="1">
        <v>2.0</v>
      </c>
      <c r="B93" s="2">
        <v>42550.0</v>
      </c>
      <c r="C93" s="1">
        <f t="shared" si="1"/>
        <v>27</v>
      </c>
      <c r="D93" s="1">
        <v>2016.0</v>
      </c>
      <c r="E93" s="1" t="s">
        <v>43</v>
      </c>
      <c r="F93" s="1" t="s">
        <v>75</v>
      </c>
      <c r="G93" s="1" t="s">
        <v>31</v>
      </c>
      <c r="H93" s="1" t="s">
        <v>30</v>
      </c>
      <c r="I93" s="1" t="s">
        <v>30</v>
      </c>
      <c r="J93" s="1" t="s">
        <v>30</v>
      </c>
      <c r="K93" s="1" t="s">
        <v>30</v>
      </c>
      <c r="L93" s="1" t="s">
        <v>30</v>
      </c>
      <c r="M93" s="1" t="s">
        <v>30</v>
      </c>
      <c r="N93" s="1" t="s">
        <v>30</v>
      </c>
      <c r="O93" s="1" t="s">
        <v>30</v>
      </c>
      <c r="P93" s="1" t="s">
        <v>30</v>
      </c>
      <c r="Q93" s="1" t="s">
        <v>30</v>
      </c>
      <c r="R93" s="1" t="s">
        <v>30</v>
      </c>
      <c r="S93" s="1" t="s">
        <v>30</v>
      </c>
      <c r="T93" s="1" t="s">
        <v>30</v>
      </c>
      <c r="V93" s="1" t="s">
        <v>30</v>
      </c>
      <c r="W93" s="1" t="s">
        <v>30</v>
      </c>
      <c r="X93" s="1" t="s">
        <v>30</v>
      </c>
    </row>
    <row r="94" ht="15.75" customHeight="1">
      <c r="A94" s="1">
        <v>2.0</v>
      </c>
      <c r="B94" s="2">
        <v>42550.0</v>
      </c>
      <c r="C94" s="1">
        <f t="shared" si="1"/>
        <v>27</v>
      </c>
      <c r="D94" s="1">
        <v>2016.0</v>
      </c>
      <c r="E94" s="1" t="s">
        <v>43</v>
      </c>
      <c r="F94" s="1" t="s">
        <v>44</v>
      </c>
      <c r="G94" s="1" t="s">
        <v>29</v>
      </c>
      <c r="H94" s="1">
        <v>16.0</v>
      </c>
      <c r="I94" s="1">
        <v>7.0</v>
      </c>
      <c r="J94" s="1">
        <v>9.0</v>
      </c>
      <c r="K94" s="1">
        <v>0.0</v>
      </c>
      <c r="L94" s="1">
        <v>5.0</v>
      </c>
      <c r="M94" s="1">
        <v>4.0</v>
      </c>
      <c r="N94" s="1">
        <v>4.0</v>
      </c>
      <c r="O94" s="1">
        <v>0.0</v>
      </c>
      <c r="P94" s="1">
        <v>0.0</v>
      </c>
      <c r="Q94" s="1">
        <v>0.0</v>
      </c>
      <c r="R94" s="1">
        <v>0.0</v>
      </c>
      <c r="S94" s="1">
        <f t="shared" ref="S94:S104" si="14">ROUND((0.5*R94)+M94,0)</f>
        <v>4</v>
      </c>
      <c r="T94" s="1">
        <f t="shared" ref="T94:T104" si="15">ROUND((0.5*Q94)+L94,0)</f>
        <v>5</v>
      </c>
      <c r="V94" s="1">
        <v>0.0</v>
      </c>
      <c r="W94" s="1">
        <v>0.0</v>
      </c>
      <c r="X94" s="1">
        <v>0.0</v>
      </c>
    </row>
    <row r="95" ht="15.75" customHeight="1">
      <c r="A95" s="1">
        <v>2.0</v>
      </c>
      <c r="B95" s="2">
        <v>42550.0</v>
      </c>
      <c r="C95" s="1">
        <f t="shared" si="1"/>
        <v>27</v>
      </c>
      <c r="D95" s="1">
        <v>2016.0</v>
      </c>
      <c r="E95" s="1" t="s">
        <v>43</v>
      </c>
      <c r="F95" s="1" t="s">
        <v>44</v>
      </c>
      <c r="G95" s="1" t="s">
        <v>31</v>
      </c>
      <c r="H95" s="1">
        <v>67.0</v>
      </c>
      <c r="I95" s="1">
        <v>28.0</v>
      </c>
      <c r="J95" s="1">
        <v>39.0</v>
      </c>
      <c r="K95" s="1">
        <v>0.0</v>
      </c>
      <c r="L95" s="1">
        <v>10.0</v>
      </c>
      <c r="M95" s="1">
        <v>29.0</v>
      </c>
      <c r="N95" s="1">
        <v>29.0</v>
      </c>
      <c r="O95" s="1">
        <v>0.0</v>
      </c>
      <c r="P95" s="1">
        <v>0.0</v>
      </c>
      <c r="Q95" s="1">
        <v>0.0</v>
      </c>
      <c r="R95" s="1">
        <v>0.0</v>
      </c>
      <c r="S95" s="1">
        <f t="shared" si="14"/>
        <v>29</v>
      </c>
      <c r="T95" s="1">
        <f t="shared" si="15"/>
        <v>10</v>
      </c>
      <c r="V95" s="1">
        <v>0.0</v>
      </c>
      <c r="W95" s="1">
        <v>0.0</v>
      </c>
      <c r="X95" s="1">
        <v>0.0</v>
      </c>
    </row>
    <row r="96" ht="15.75" customHeight="1">
      <c r="A96" s="1">
        <v>2.0</v>
      </c>
      <c r="B96" s="2">
        <v>42550.0</v>
      </c>
      <c r="C96" s="1">
        <f t="shared" si="1"/>
        <v>27</v>
      </c>
      <c r="D96" s="1">
        <v>2016.0</v>
      </c>
      <c r="E96" s="1" t="s">
        <v>39</v>
      </c>
      <c r="F96" s="1" t="s">
        <v>40</v>
      </c>
      <c r="G96" s="1" t="s">
        <v>29</v>
      </c>
      <c r="H96" s="1">
        <v>64.0</v>
      </c>
      <c r="I96" s="1">
        <v>8.0</v>
      </c>
      <c r="J96" s="1">
        <v>56.0</v>
      </c>
      <c r="K96" s="1">
        <v>0.0</v>
      </c>
      <c r="L96" s="1">
        <v>24.0</v>
      </c>
      <c r="M96" s="1">
        <v>31.0</v>
      </c>
      <c r="N96" s="1">
        <v>25.0</v>
      </c>
      <c r="O96" s="1">
        <v>6.0</v>
      </c>
      <c r="P96" s="1">
        <v>1.0</v>
      </c>
      <c r="Q96" s="1">
        <v>0.0</v>
      </c>
      <c r="R96" s="1">
        <v>0.0</v>
      </c>
      <c r="S96" s="1">
        <f t="shared" si="14"/>
        <v>31</v>
      </c>
      <c r="T96" s="1">
        <f t="shared" si="15"/>
        <v>24</v>
      </c>
      <c r="V96" s="1">
        <v>1.0</v>
      </c>
      <c r="W96" s="1">
        <v>0.0</v>
      </c>
      <c r="X96" s="1">
        <v>0.0</v>
      </c>
    </row>
    <row r="97" ht="15.75" customHeight="1">
      <c r="A97" s="1">
        <v>2.0</v>
      </c>
      <c r="B97" s="2">
        <v>42550.0</v>
      </c>
      <c r="C97" s="1">
        <f t="shared" si="1"/>
        <v>27</v>
      </c>
      <c r="D97" s="1">
        <v>2016.0</v>
      </c>
      <c r="E97" s="1" t="s">
        <v>39</v>
      </c>
      <c r="F97" s="1" t="s">
        <v>40</v>
      </c>
      <c r="G97" s="1" t="s">
        <v>31</v>
      </c>
      <c r="H97" s="1">
        <v>12.0</v>
      </c>
      <c r="I97" s="1">
        <v>1.0</v>
      </c>
      <c r="J97" s="1">
        <v>11.0</v>
      </c>
      <c r="K97" s="1">
        <v>0.0</v>
      </c>
      <c r="L97" s="1">
        <v>8.0</v>
      </c>
      <c r="M97" s="1">
        <v>3.0</v>
      </c>
      <c r="N97" s="1">
        <v>3.0</v>
      </c>
      <c r="O97" s="1">
        <v>0.0</v>
      </c>
      <c r="P97" s="1">
        <v>0.0</v>
      </c>
      <c r="Q97" s="1">
        <v>0.0</v>
      </c>
      <c r="R97" s="1">
        <v>0.0</v>
      </c>
      <c r="S97" s="1">
        <f t="shared" si="14"/>
        <v>3</v>
      </c>
      <c r="T97" s="1">
        <f t="shared" si="15"/>
        <v>8</v>
      </c>
      <c r="V97" s="1">
        <v>0.0</v>
      </c>
      <c r="W97" s="1">
        <v>0.0</v>
      </c>
      <c r="X97" s="1">
        <v>0.0</v>
      </c>
    </row>
    <row r="98" ht="15.75" customHeight="1">
      <c r="A98" s="1">
        <v>2.0</v>
      </c>
      <c r="B98" s="2">
        <v>42550.0</v>
      </c>
      <c r="C98" s="1">
        <f t="shared" si="1"/>
        <v>27</v>
      </c>
      <c r="D98" s="1">
        <v>2016.0</v>
      </c>
      <c r="E98" s="1" t="s">
        <v>39</v>
      </c>
      <c r="F98" s="1" t="s">
        <v>41</v>
      </c>
      <c r="G98" s="1" t="s">
        <v>29</v>
      </c>
      <c r="H98" s="1">
        <v>29.0</v>
      </c>
      <c r="I98" s="1">
        <v>20.0</v>
      </c>
      <c r="J98" s="1">
        <v>9.0</v>
      </c>
      <c r="K98" s="1">
        <v>0.0</v>
      </c>
      <c r="L98" s="1">
        <v>5.0</v>
      </c>
      <c r="M98" s="1">
        <v>15.0</v>
      </c>
      <c r="N98" s="1">
        <v>15.0</v>
      </c>
      <c r="O98" s="1">
        <v>0.0</v>
      </c>
      <c r="P98" s="1">
        <v>0.0</v>
      </c>
      <c r="Q98" s="1">
        <v>0.0</v>
      </c>
      <c r="R98" s="1">
        <v>0.0</v>
      </c>
      <c r="S98" s="1">
        <f t="shared" si="14"/>
        <v>15</v>
      </c>
      <c r="T98" s="1">
        <f t="shared" si="15"/>
        <v>5</v>
      </c>
      <c r="U98" s="1" t="s">
        <v>93</v>
      </c>
      <c r="V98" s="1">
        <v>0.0</v>
      </c>
      <c r="W98" s="1">
        <v>0.0</v>
      </c>
      <c r="X98" s="1">
        <v>0.0</v>
      </c>
    </row>
    <row r="99" ht="15.75" customHeight="1">
      <c r="A99" s="1">
        <v>2.0</v>
      </c>
      <c r="B99" s="2">
        <v>42550.0</v>
      </c>
      <c r="C99" s="1">
        <f t="shared" si="1"/>
        <v>27</v>
      </c>
      <c r="D99" s="1">
        <v>2016.0</v>
      </c>
      <c r="E99" s="1" t="s">
        <v>39</v>
      </c>
      <c r="F99" s="1" t="s">
        <v>41</v>
      </c>
      <c r="G99" s="1" t="s">
        <v>31</v>
      </c>
      <c r="H99" s="1">
        <v>43.0</v>
      </c>
      <c r="I99" s="1">
        <v>35.0</v>
      </c>
      <c r="J99" s="1">
        <v>8.0</v>
      </c>
      <c r="K99" s="1">
        <v>0.0</v>
      </c>
      <c r="L99" s="1">
        <v>10.0</v>
      </c>
      <c r="M99" s="1">
        <v>25.0</v>
      </c>
      <c r="N99" s="1">
        <v>25.0</v>
      </c>
      <c r="O99" s="1">
        <v>0.0</v>
      </c>
      <c r="P99" s="1">
        <v>0.0</v>
      </c>
      <c r="Q99" s="1">
        <v>0.0</v>
      </c>
      <c r="R99" s="1">
        <v>0.0</v>
      </c>
      <c r="S99" s="1">
        <f t="shared" si="14"/>
        <v>25</v>
      </c>
      <c r="T99" s="1">
        <f t="shared" si="15"/>
        <v>10</v>
      </c>
      <c r="U99" s="1" t="s">
        <v>93</v>
      </c>
      <c r="V99" s="1">
        <v>0.0</v>
      </c>
      <c r="W99" s="1">
        <v>0.0</v>
      </c>
      <c r="X99" s="1">
        <v>0.0</v>
      </c>
    </row>
    <row r="100" ht="15.75" customHeight="1">
      <c r="A100" s="1">
        <v>2.0</v>
      </c>
      <c r="B100" s="2">
        <v>42550.0</v>
      </c>
      <c r="C100" s="1">
        <f t="shared" si="1"/>
        <v>27</v>
      </c>
      <c r="D100" s="1">
        <v>2016.0</v>
      </c>
      <c r="E100" s="1" t="s">
        <v>39</v>
      </c>
      <c r="F100" s="1" t="s">
        <v>42</v>
      </c>
      <c r="G100" s="1" t="s">
        <v>29</v>
      </c>
      <c r="H100" s="1">
        <v>12.0</v>
      </c>
      <c r="I100" s="1">
        <v>5.0</v>
      </c>
      <c r="J100" s="1">
        <v>7.0</v>
      </c>
      <c r="K100" s="1">
        <v>0.0</v>
      </c>
      <c r="L100" s="1">
        <v>4.0</v>
      </c>
      <c r="M100" s="1">
        <v>3.0</v>
      </c>
      <c r="N100" s="1">
        <v>3.0</v>
      </c>
      <c r="O100" s="1">
        <v>0.0</v>
      </c>
      <c r="P100" s="1">
        <v>0.0</v>
      </c>
      <c r="Q100" s="1">
        <v>0.0</v>
      </c>
      <c r="R100" s="1">
        <v>0.0</v>
      </c>
      <c r="S100" s="1">
        <f t="shared" si="14"/>
        <v>3</v>
      </c>
      <c r="T100" s="1">
        <f t="shared" si="15"/>
        <v>4</v>
      </c>
      <c r="V100" s="1">
        <v>0.0</v>
      </c>
      <c r="W100" s="1">
        <v>0.0</v>
      </c>
      <c r="X100" s="1">
        <v>0.0</v>
      </c>
    </row>
    <row r="101" ht="15.75" customHeight="1">
      <c r="A101" s="1">
        <v>2.0</v>
      </c>
      <c r="B101" s="2">
        <v>42550.0</v>
      </c>
      <c r="C101" s="1">
        <f t="shared" si="1"/>
        <v>27</v>
      </c>
      <c r="D101" s="1">
        <v>2016.0</v>
      </c>
      <c r="E101" s="1" t="s">
        <v>39</v>
      </c>
      <c r="F101" s="1" t="s">
        <v>42</v>
      </c>
      <c r="G101" s="1" t="s">
        <v>31</v>
      </c>
      <c r="H101" s="1">
        <v>13.0</v>
      </c>
      <c r="I101" s="1">
        <v>5.0</v>
      </c>
      <c r="J101" s="1">
        <v>8.0</v>
      </c>
      <c r="K101" s="1">
        <v>0.0</v>
      </c>
      <c r="L101" s="1">
        <v>1.0</v>
      </c>
      <c r="M101" s="1">
        <v>7.0</v>
      </c>
      <c r="N101" s="1">
        <v>6.0</v>
      </c>
      <c r="O101" s="1">
        <v>1.0</v>
      </c>
      <c r="P101" s="1">
        <v>0.0</v>
      </c>
      <c r="Q101" s="1">
        <v>0.0</v>
      </c>
      <c r="R101" s="1">
        <v>0.0</v>
      </c>
      <c r="S101" s="1">
        <f t="shared" si="14"/>
        <v>7</v>
      </c>
      <c r="T101" s="1">
        <f t="shared" si="15"/>
        <v>1</v>
      </c>
      <c r="V101" s="1">
        <v>0.0</v>
      </c>
      <c r="W101" s="1">
        <v>0.0</v>
      </c>
      <c r="X101" s="1">
        <v>0.0</v>
      </c>
    </row>
    <row r="102" ht="15.75" customHeight="1">
      <c r="A102" s="1">
        <v>2.0</v>
      </c>
      <c r="B102" s="2">
        <v>42550.0</v>
      </c>
      <c r="C102" s="1">
        <f t="shared" si="1"/>
        <v>27</v>
      </c>
      <c r="D102" s="1">
        <v>2016.0</v>
      </c>
      <c r="E102" s="1" t="s">
        <v>45</v>
      </c>
      <c r="F102" s="1" t="s">
        <v>46</v>
      </c>
      <c r="G102" s="1" t="s">
        <v>29</v>
      </c>
      <c r="H102" s="1">
        <v>47.0</v>
      </c>
      <c r="I102" s="1">
        <v>16.0</v>
      </c>
      <c r="J102" s="1">
        <v>31.0</v>
      </c>
      <c r="K102" s="1">
        <v>0.0</v>
      </c>
      <c r="L102" s="1">
        <v>1.0</v>
      </c>
      <c r="M102" s="1">
        <v>30.0</v>
      </c>
      <c r="N102" s="1">
        <v>30.0</v>
      </c>
      <c r="O102" s="1">
        <v>0.0</v>
      </c>
      <c r="P102" s="1">
        <v>0.0</v>
      </c>
      <c r="Q102" s="1">
        <v>0.0</v>
      </c>
      <c r="R102" s="1">
        <v>0.0</v>
      </c>
      <c r="S102" s="1">
        <f t="shared" si="14"/>
        <v>30</v>
      </c>
      <c r="T102" s="1">
        <f t="shared" si="15"/>
        <v>1</v>
      </c>
      <c r="V102" s="1">
        <v>0.0</v>
      </c>
      <c r="W102" s="1">
        <v>0.0</v>
      </c>
      <c r="X102" s="1">
        <v>0.0</v>
      </c>
    </row>
    <row r="103" ht="15.75" customHeight="1">
      <c r="A103" s="1">
        <v>2.0</v>
      </c>
      <c r="B103" s="2">
        <v>42550.0</v>
      </c>
      <c r="C103" s="1">
        <f t="shared" si="1"/>
        <v>27</v>
      </c>
      <c r="D103" s="1">
        <v>2016.0</v>
      </c>
      <c r="E103" s="1" t="s">
        <v>45</v>
      </c>
      <c r="F103" s="1" t="s">
        <v>46</v>
      </c>
      <c r="G103" s="1" t="s">
        <v>31</v>
      </c>
      <c r="H103" s="1">
        <v>25.0</v>
      </c>
      <c r="I103" s="1">
        <v>11.0</v>
      </c>
      <c r="J103" s="1">
        <v>14.0</v>
      </c>
      <c r="K103" s="1">
        <v>0.0</v>
      </c>
      <c r="L103" s="1">
        <v>4.0</v>
      </c>
      <c r="M103" s="1">
        <v>10.0</v>
      </c>
      <c r="N103" s="1">
        <v>10.0</v>
      </c>
      <c r="O103" s="1">
        <v>0.0</v>
      </c>
      <c r="P103" s="1">
        <v>0.0</v>
      </c>
      <c r="Q103" s="1">
        <v>0.0</v>
      </c>
      <c r="R103" s="1">
        <v>0.0</v>
      </c>
      <c r="S103" s="1">
        <f t="shared" si="14"/>
        <v>10</v>
      </c>
      <c r="T103" s="1">
        <f t="shared" si="15"/>
        <v>4</v>
      </c>
      <c r="V103" s="1">
        <v>0.0</v>
      </c>
      <c r="W103" s="1">
        <v>0.0</v>
      </c>
      <c r="X103" s="1">
        <v>0.0</v>
      </c>
    </row>
    <row r="104" ht="15.75" customHeight="1">
      <c r="A104" s="1">
        <v>2.0</v>
      </c>
      <c r="B104" s="2">
        <v>42550.0</v>
      </c>
      <c r="C104" s="1">
        <f t="shared" si="1"/>
        <v>27</v>
      </c>
      <c r="D104" s="1">
        <v>2016.0</v>
      </c>
      <c r="E104" s="1" t="s">
        <v>45</v>
      </c>
      <c r="F104" s="1" t="s">
        <v>48</v>
      </c>
      <c r="G104" s="1" t="s">
        <v>29</v>
      </c>
      <c r="H104" s="1">
        <v>41.0</v>
      </c>
      <c r="I104" s="1">
        <v>9.0</v>
      </c>
      <c r="J104" s="1">
        <v>32.0</v>
      </c>
      <c r="K104" s="1">
        <v>0.0</v>
      </c>
      <c r="L104" s="1">
        <v>1.0</v>
      </c>
      <c r="M104" s="1">
        <v>31.0</v>
      </c>
      <c r="N104" s="1">
        <v>31.0</v>
      </c>
      <c r="O104" s="1">
        <v>0.0</v>
      </c>
      <c r="P104" s="1">
        <v>0.0</v>
      </c>
      <c r="Q104" s="1">
        <v>0.0</v>
      </c>
      <c r="R104" s="1">
        <v>0.0</v>
      </c>
      <c r="S104" s="1">
        <f t="shared" si="14"/>
        <v>31</v>
      </c>
      <c r="T104" s="1">
        <f t="shared" si="15"/>
        <v>1</v>
      </c>
      <c r="V104" s="1">
        <v>0.0</v>
      </c>
      <c r="W104" s="1">
        <v>0.0</v>
      </c>
      <c r="X104" s="1">
        <v>0.0</v>
      </c>
    </row>
    <row r="105" ht="15.75" customHeight="1">
      <c r="A105" s="1">
        <v>2.0</v>
      </c>
      <c r="B105" s="2">
        <v>42550.0</v>
      </c>
      <c r="C105" s="1">
        <f t="shared" si="1"/>
        <v>27</v>
      </c>
      <c r="D105" s="1">
        <v>2016.0</v>
      </c>
      <c r="E105" s="1" t="s">
        <v>45</v>
      </c>
      <c r="F105" s="1" t="s">
        <v>48</v>
      </c>
      <c r="G105" s="1" t="s">
        <v>31</v>
      </c>
      <c r="H105" s="1" t="s">
        <v>30</v>
      </c>
      <c r="I105" s="1" t="s">
        <v>30</v>
      </c>
      <c r="J105" s="1" t="s">
        <v>30</v>
      </c>
      <c r="K105" s="1" t="s">
        <v>30</v>
      </c>
      <c r="L105" s="1" t="s">
        <v>30</v>
      </c>
      <c r="M105" s="1" t="s">
        <v>30</v>
      </c>
      <c r="N105" s="1" t="s">
        <v>30</v>
      </c>
      <c r="O105" s="1" t="s">
        <v>30</v>
      </c>
      <c r="P105" s="1">
        <v>0.0</v>
      </c>
      <c r="Q105" s="1" t="s">
        <v>30</v>
      </c>
      <c r="R105" s="1" t="s">
        <v>30</v>
      </c>
      <c r="S105" s="1" t="s">
        <v>30</v>
      </c>
      <c r="T105" s="1" t="s">
        <v>30</v>
      </c>
      <c r="U105" s="1" t="s">
        <v>93</v>
      </c>
      <c r="V105" s="1" t="s">
        <v>30</v>
      </c>
      <c r="W105" s="1" t="s">
        <v>30</v>
      </c>
      <c r="X105" s="1" t="s">
        <v>30</v>
      </c>
    </row>
    <row r="106" ht="15.75" customHeight="1">
      <c r="A106" s="1">
        <v>3.0</v>
      </c>
      <c r="B106" s="2">
        <v>42570.0</v>
      </c>
      <c r="C106" s="1">
        <f t="shared" si="1"/>
        <v>30</v>
      </c>
      <c r="D106" s="1">
        <v>2016.0</v>
      </c>
      <c r="E106" s="1" t="s">
        <v>27</v>
      </c>
      <c r="F106" s="1" t="s">
        <v>28</v>
      </c>
      <c r="G106" s="1" t="s">
        <v>29</v>
      </c>
      <c r="H106" s="1">
        <v>15.0</v>
      </c>
      <c r="I106" s="1">
        <v>2.0</v>
      </c>
      <c r="J106" s="1">
        <v>13.0</v>
      </c>
      <c r="K106" s="1">
        <v>0.0</v>
      </c>
      <c r="L106" s="1">
        <v>1.0</v>
      </c>
      <c r="M106" s="1">
        <v>12.0</v>
      </c>
      <c r="N106" s="1">
        <v>9.0</v>
      </c>
      <c r="O106" s="1">
        <v>3.0</v>
      </c>
      <c r="P106" s="1">
        <v>0.0</v>
      </c>
      <c r="Q106" s="1">
        <v>0.0</v>
      </c>
      <c r="R106" s="1">
        <v>0.0</v>
      </c>
      <c r="S106" s="1">
        <f t="shared" ref="S106:S130" si="16">ROUND((0.5*R106)+M106,0)</f>
        <v>12</v>
      </c>
      <c r="T106" s="1">
        <f t="shared" ref="T106:T130" si="17">ROUND((0.5*Q106)+L106,0)</f>
        <v>1</v>
      </c>
      <c r="V106" s="1">
        <v>0.0</v>
      </c>
      <c r="W106" s="1">
        <v>0.0</v>
      </c>
      <c r="X106" s="1">
        <v>0.0</v>
      </c>
    </row>
    <row r="107" ht="15.75" customHeight="1">
      <c r="A107" s="1">
        <v>3.0</v>
      </c>
      <c r="B107" s="2">
        <v>42570.0</v>
      </c>
      <c r="C107" s="1">
        <f t="shared" si="1"/>
        <v>30</v>
      </c>
      <c r="D107" s="1">
        <v>2016.0</v>
      </c>
      <c r="E107" s="1" t="s">
        <v>27</v>
      </c>
      <c r="F107" s="1" t="s">
        <v>28</v>
      </c>
      <c r="G107" s="1" t="s">
        <v>31</v>
      </c>
      <c r="H107" s="1">
        <v>17.0</v>
      </c>
      <c r="I107" s="1">
        <v>8.0</v>
      </c>
      <c r="J107" s="1">
        <v>9.0</v>
      </c>
      <c r="K107" s="1">
        <v>0.0</v>
      </c>
      <c r="L107" s="1">
        <v>0.0</v>
      </c>
      <c r="M107" s="1">
        <v>9.0</v>
      </c>
      <c r="N107" s="1">
        <v>0.0</v>
      </c>
      <c r="O107" s="1">
        <v>0.0</v>
      </c>
      <c r="P107" s="1">
        <v>0.0</v>
      </c>
      <c r="Q107" s="1">
        <v>0.0</v>
      </c>
      <c r="R107" s="1">
        <v>0.0</v>
      </c>
      <c r="S107" s="1">
        <f t="shared" si="16"/>
        <v>9</v>
      </c>
      <c r="T107" s="1">
        <f t="shared" si="17"/>
        <v>0</v>
      </c>
      <c r="V107" s="1">
        <v>0.0</v>
      </c>
      <c r="W107" s="1">
        <v>0.0</v>
      </c>
      <c r="X107" s="1">
        <v>0.0</v>
      </c>
    </row>
    <row r="108" ht="15.75" customHeight="1">
      <c r="A108" s="1">
        <v>3.0</v>
      </c>
      <c r="B108" s="2">
        <v>42570.0</v>
      </c>
      <c r="C108" s="1">
        <f t="shared" si="1"/>
        <v>30</v>
      </c>
      <c r="D108" s="1">
        <v>2016.0</v>
      </c>
      <c r="E108" s="1" t="s">
        <v>27</v>
      </c>
      <c r="F108" s="1" t="s">
        <v>33</v>
      </c>
      <c r="G108" s="1" t="s">
        <v>29</v>
      </c>
      <c r="H108" s="1">
        <v>32.0</v>
      </c>
      <c r="I108" s="1">
        <v>14.0</v>
      </c>
      <c r="J108" s="1">
        <v>18.0</v>
      </c>
      <c r="K108" s="1">
        <v>0.0</v>
      </c>
      <c r="L108" s="1">
        <v>0.0</v>
      </c>
      <c r="M108" s="1">
        <v>18.0</v>
      </c>
      <c r="N108" s="1">
        <v>18.0</v>
      </c>
      <c r="O108" s="1">
        <v>0.0</v>
      </c>
      <c r="P108" s="1">
        <v>0.0</v>
      </c>
      <c r="Q108" s="1">
        <v>0.0</v>
      </c>
      <c r="R108" s="1">
        <v>0.0</v>
      </c>
      <c r="S108" s="1">
        <f t="shared" si="16"/>
        <v>18</v>
      </c>
      <c r="T108" s="1">
        <f t="shared" si="17"/>
        <v>0</v>
      </c>
      <c r="V108" s="1">
        <v>0.0</v>
      </c>
      <c r="W108" s="1">
        <v>0.0</v>
      </c>
      <c r="X108" s="1">
        <v>0.0</v>
      </c>
    </row>
    <row r="109" ht="15.75" customHeight="1">
      <c r="A109" s="1">
        <v>3.0</v>
      </c>
      <c r="B109" s="2">
        <v>42570.0</v>
      </c>
      <c r="C109" s="1">
        <f t="shared" si="1"/>
        <v>30</v>
      </c>
      <c r="D109" s="1">
        <v>2016.0</v>
      </c>
      <c r="E109" s="1" t="s">
        <v>27</v>
      </c>
      <c r="F109" s="1" t="s">
        <v>33</v>
      </c>
      <c r="G109" s="1" t="s">
        <v>31</v>
      </c>
      <c r="H109" s="1">
        <v>101.0</v>
      </c>
      <c r="I109" s="1">
        <v>65.0</v>
      </c>
      <c r="J109" s="1">
        <v>36.0</v>
      </c>
      <c r="K109" s="1">
        <v>0.0</v>
      </c>
      <c r="L109" s="1">
        <v>2.0</v>
      </c>
      <c r="M109" s="1">
        <v>34.0</v>
      </c>
      <c r="N109" s="1">
        <v>34.0</v>
      </c>
      <c r="O109" s="1">
        <v>0.0</v>
      </c>
      <c r="P109" s="1">
        <v>0.0</v>
      </c>
      <c r="Q109" s="1">
        <v>0.0</v>
      </c>
      <c r="R109" s="1">
        <v>0.0</v>
      </c>
      <c r="S109" s="1">
        <f t="shared" si="16"/>
        <v>34</v>
      </c>
      <c r="T109" s="1">
        <f t="shared" si="17"/>
        <v>2</v>
      </c>
      <c r="V109" s="1">
        <v>0.0</v>
      </c>
      <c r="W109" s="1">
        <v>0.0</v>
      </c>
      <c r="X109" s="1">
        <v>0.0</v>
      </c>
    </row>
    <row r="110" ht="15.75" customHeight="1">
      <c r="A110" s="1">
        <v>3.0</v>
      </c>
      <c r="B110" s="2">
        <v>42570.0</v>
      </c>
      <c r="C110" s="1">
        <f t="shared" si="1"/>
        <v>30</v>
      </c>
      <c r="D110" s="1">
        <v>2016.0</v>
      </c>
      <c r="E110" s="1" t="s">
        <v>27</v>
      </c>
      <c r="F110" s="1" t="s">
        <v>34</v>
      </c>
      <c r="G110" s="1" t="s">
        <v>29</v>
      </c>
      <c r="H110" s="1">
        <v>37.0</v>
      </c>
      <c r="I110" s="1">
        <v>14.0</v>
      </c>
      <c r="J110" s="1">
        <v>23.0</v>
      </c>
      <c r="K110" s="1">
        <v>0.0</v>
      </c>
      <c r="L110" s="1">
        <v>7.0</v>
      </c>
      <c r="M110" s="1">
        <v>16.0</v>
      </c>
      <c r="N110" s="1">
        <v>16.0</v>
      </c>
      <c r="O110" s="1">
        <v>0.0</v>
      </c>
      <c r="P110" s="1">
        <v>0.0</v>
      </c>
      <c r="Q110" s="1">
        <v>0.0</v>
      </c>
      <c r="R110" s="1">
        <v>0.0</v>
      </c>
      <c r="S110" s="1">
        <f t="shared" si="16"/>
        <v>16</v>
      </c>
      <c r="T110" s="1">
        <f t="shared" si="17"/>
        <v>7</v>
      </c>
      <c r="V110" s="1">
        <v>0.0</v>
      </c>
      <c r="W110" s="1">
        <v>0.0</v>
      </c>
      <c r="X110" s="1">
        <v>0.0</v>
      </c>
    </row>
    <row r="111" ht="15.75" customHeight="1">
      <c r="A111" s="1">
        <v>3.0</v>
      </c>
      <c r="B111" s="2">
        <v>42570.0</v>
      </c>
      <c r="C111" s="1">
        <f t="shared" si="1"/>
        <v>30</v>
      </c>
      <c r="D111" s="1">
        <v>2016.0</v>
      </c>
      <c r="E111" s="1" t="s">
        <v>27</v>
      </c>
      <c r="F111" s="1" t="s">
        <v>34</v>
      </c>
      <c r="G111" s="1" t="s">
        <v>31</v>
      </c>
      <c r="H111" s="1">
        <v>53.0</v>
      </c>
      <c r="I111" s="1">
        <v>20.0</v>
      </c>
      <c r="J111" s="1">
        <v>33.0</v>
      </c>
      <c r="K111" s="1">
        <v>0.0</v>
      </c>
      <c r="L111" s="1">
        <v>1.0</v>
      </c>
      <c r="M111" s="1">
        <v>32.0</v>
      </c>
      <c r="N111" s="1">
        <v>32.0</v>
      </c>
      <c r="O111" s="1">
        <v>0.0</v>
      </c>
      <c r="P111" s="1">
        <v>0.0</v>
      </c>
      <c r="Q111" s="1">
        <v>0.0</v>
      </c>
      <c r="R111" s="1">
        <v>0.0</v>
      </c>
      <c r="S111" s="1">
        <f t="shared" si="16"/>
        <v>32</v>
      </c>
      <c r="T111" s="1">
        <f t="shared" si="17"/>
        <v>1</v>
      </c>
      <c r="V111" s="1">
        <v>0.0</v>
      </c>
      <c r="W111" s="1">
        <v>0.0</v>
      </c>
      <c r="X111" s="1">
        <v>0.0</v>
      </c>
    </row>
    <row r="112" ht="15.75" customHeight="1">
      <c r="A112" s="1">
        <v>3.0</v>
      </c>
      <c r="B112" s="2">
        <v>42570.0</v>
      </c>
      <c r="C112" s="1">
        <f t="shared" si="1"/>
        <v>30</v>
      </c>
      <c r="D112" s="1">
        <v>2016.0</v>
      </c>
      <c r="E112" s="1" t="s">
        <v>62</v>
      </c>
      <c r="F112" s="1" t="s">
        <v>36</v>
      </c>
      <c r="G112" s="1" t="s">
        <v>29</v>
      </c>
      <c r="H112" s="1">
        <v>23.0</v>
      </c>
      <c r="I112" s="1">
        <v>1.0</v>
      </c>
      <c r="J112" s="1">
        <v>22.0</v>
      </c>
      <c r="K112" s="1">
        <v>0.0</v>
      </c>
      <c r="L112" s="1">
        <v>14.0</v>
      </c>
      <c r="M112" s="1">
        <v>8.0</v>
      </c>
      <c r="N112" s="1">
        <v>3.0</v>
      </c>
      <c r="O112" s="1">
        <v>5.0</v>
      </c>
      <c r="P112" s="1">
        <v>0.0</v>
      </c>
      <c r="Q112" s="1">
        <v>1.0</v>
      </c>
      <c r="R112" s="1">
        <v>2.0</v>
      </c>
      <c r="S112" s="1">
        <f t="shared" si="16"/>
        <v>9</v>
      </c>
      <c r="T112" s="1">
        <f t="shared" si="17"/>
        <v>15</v>
      </c>
      <c r="U112" s="1" t="s">
        <v>103</v>
      </c>
      <c r="V112" s="1">
        <v>0.0</v>
      </c>
      <c r="W112" s="1">
        <v>0.0</v>
      </c>
      <c r="X112" s="1">
        <v>0.0</v>
      </c>
    </row>
    <row r="113" ht="15.75" customHeight="1">
      <c r="A113" s="1">
        <v>3.0</v>
      </c>
      <c r="B113" s="2">
        <v>42570.0</v>
      </c>
      <c r="C113" s="1">
        <f t="shared" si="1"/>
        <v>30</v>
      </c>
      <c r="D113" s="1">
        <v>2016.0</v>
      </c>
      <c r="E113" s="1" t="s">
        <v>62</v>
      </c>
      <c r="F113" s="1" t="s">
        <v>36</v>
      </c>
      <c r="G113" s="1" t="s">
        <v>31</v>
      </c>
      <c r="H113" s="1">
        <v>22.0</v>
      </c>
      <c r="I113" s="1">
        <v>9.0</v>
      </c>
      <c r="J113" s="1">
        <v>13.0</v>
      </c>
      <c r="K113" s="1">
        <v>0.0</v>
      </c>
      <c r="L113" s="1">
        <v>5.0</v>
      </c>
      <c r="M113" s="1">
        <v>8.0</v>
      </c>
      <c r="N113" s="1">
        <v>7.0</v>
      </c>
      <c r="O113" s="1">
        <v>1.0</v>
      </c>
      <c r="P113" s="1">
        <v>0.0</v>
      </c>
      <c r="Q113" s="1">
        <v>0.0</v>
      </c>
      <c r="R113" s="1">
        <v>1.0</v>
      </c>
      <c r="S113" s="1">
        <f t="shared" si="16"/>
        <v>9</v>
      </c>
      <c r="T113" s="1">
        <f t="shared" si="17"/>
        <v>5</v>
      </c>
      <c r="U113" s="1" t="s">
        <v>104</v>
      </c>
      <c r="V113" s="1">
        <v>0.0</v>
      </c>
      <c r="W113" s="1">
        <v>0.0</v>
      </c>
      <c r="X113" s="1">
        <v>0.0</v>
      </c>
    </row>
    <row r="114" ht="15.75" customHeight="1">
      <c r="A114" s="1">
        <v>3.0</v>
      </c>
      <c r="B114" s="2">
        <v>42570.0</v>
      </c>
      <c r="C114" s="1">
        <f t="shared" si="1"/>
        <v>30</v>
      </c>
      <c r="D114" s="1">
        <v>2016.0</v>
      </c>
      <c r="E114" s="1" t="s">
        <v>62</v>
      </c>
      <c r="F114" s="1" t="s">
        <v>37</v>
      </c>
      <c r="G114" s="1" t="s">
        <v>29</v>
      </c>
      <c r="H114" s="1">
        <v>7.0</v>
      </c>
      <c r="I114" s="1">
        <v>1.0</v>
      </c>
      <c r="J114" s="1">
        <v>6.0</v>
      </c>
      <c r="K114" s="1">
        <v>0.0</v>
      </c>
      <c r="L114" s="1">
        <v>0.0</v>
      </c>
      <c r="M114" s="1">
        <v>6.0</v>
      </c>
      <c r="N114" s="1">
        <v>6.0</v>
      </c>
      <c r="O114" s="1">
        <v>0.0</v>
      </c>
      <c r="P114" s="1">
        <v>0.0</v>
      </c>
      <c r="Q114" s="1">
        <v>0.0</v>
      </c>
      <c r="R114" s="1">
        <v>39.0</v>
      </c>
      <c r="S114" s="1">
        <f t="shared" si="16"/>
        <v>26</v>
      </c>
      <c r="T114" s="1">
        <f t="shared" si="17"/>
        <v>0</v>
      </c>
      <c r="U114" s="1" t="s">
        <v>105</v>
      </c>
      <c r="V114" s="1">
        <v>0.0</v>
      </c>
      <c r="W114" s="1">
        <v>0.0</v>
      </c>
      <c r="X114" s="1">
        <v>0.0</v>
      </c>
    </row>
    <row r="115" ht="15.75" customHeight="1">
      <c r="A115" s="1">
        <v>3.0</v>
      </c>
      <c r="B115" s="2">
        <v>42570.0</v>
      </c>
      <c r="C115" s="1">
        <f t="shared" si="1"/>
        <v>30</v>
      </c>
      <c r="D115" s="1">
        <v>2016.0</v>
      </c>
      <c r="E115" s="1" t="s">
        <v>62</v>
      </c>
      <c r="F115" s="1" t="s">
        <v>37</v>
      </c>
      <c r="G115" s="1" t="s">
        <v>31</v>
      </c>
      <c r="H115" s="1">
        <v>62.0</v>
      </c>
      <c r="I115" s="1">
        <v>7.0</v>
      </c>
      <c r="J115" s="1">
        <v>55.0</v>
      </c>
      <c r="K115" s="1">
        <v>0.0</v>
      </c>
      <c r="L115" s="1">
        <v>26.0</v>
      </c>
      <c r="M115" s="1">
        <v>31.0</v>
      </c>
      <c r="N115" s="1">
        <v>29.0</v>
      </c>
      <c r="O115" s="1">
        <v>2.0</v>
      </c>
      <c r="P115" s="1">
        <v>0.0</v>
      </c>
      <c r="Q115" s="1">
        <v>3.0</v>
      </c>
      <c r="R115" s="1">
        <v>10.0</v>
      </c>
      <c r="S115" s="1">
        <f t="shared" si="16"/>
        <v>36</v>
      </c>
      <c r="T115" s="1">
        <f t="shared" si="17"/>
        <v>28</v>
      </c>
      <c r="U115" s="1" t="s">
        <v>106</v>
      </c>
      <c r="V115" s="1">
        <v>0.0</v>
      </c>
      <c r="W115" s="1">
        <v>0.0</v>
      </c>
      <c r="X115" s="1">
        <v>0.0</v>
      </c>
    </row>
    <row r="116" ht="15.75" customHeight="1">
      <c r="A116" s="1">
        <v>3.0</v>
      </c>
      <c r="B116" s="2">
        <v>42570.0</v>
      </c>
      <c r="C116" s="1">
        <f t="shared" si="1"/>
        <v>30</v>
      </c>
      <c r="D116" s="1">
        <v>2016.0</v>
      </c>
      <c r="E116" s="1" t="s">
        <v>62</v>
      </c>
      <c r="F116" s="1" t="s">
        <v>38</v>
      </c>
      <c r="G116" s="1" t="s">
        <v>29</v>
      </c>
      <c r="H116" s="1">
        <v>118.0</v>
      </c>
      <c r="I116" s="1">
        <v>30.0</v>
      </c>
      <c r="J116" s="1">
        <v>88.0</v>
      </c>
      <c r="K116" s="1">
        <v>0.0</v>
      </c>
      <c r="L116" s="1">
        <v>22.0</v>
      </c>
      <c r="M116" s="1">
        <v>66.0</v>
      </c>
      <c r="N116" s="1">
        <v>50.0</v>
      </c>
      <c r="O116" s="1">
        <v>16.0</v>
      </c>
      <c r="P116" s="1">
        <v>0.0</v>
      </c>
      <c r="Q116" s="1">
        <v>0.0</v>
      </c>
      <c r="R116" s="1">
        <v>0.0</v>
      </c>
      <c r="S116" s="1">
        <f t="shared" si="16"/>
        <v>66</v>
      </c>
      <c r="T116" s="1">
        <f t="shared" si="17"/>
        <v>22</v>
      </c>
      <c r="V116" s="1">
        <v>0.0</v>
      </c>
      <c r="W116" s="1">
        <v>0.0</v>
      </c>
      <c r="X116" s="1">
        <v>0.0</v>
      </c>
    </row>
    <row r="117" ht="15.75" customHeight="1">
      <c r="A117" s="1">
        <v>3.0</v>
      </c>
      <c r="B117" s="2">
        <v>42570.0</v>
      </c>
      <c r="C117" s="1">
        <f t="shared" si="1"/>
        <v>30</v>
      </c>
      <c r="D117" s="1">
        <v>2016.0</v>
      </c>
      <c r="E117" s="1" t="s">
        <v>62</v>
      </c>
      <c r="F117" s="1" t="s">
        <v>38</v>
      </c>
      <c r="G117" s="1" t="s">
        <v>31</v>
      </c>
      <c r="H117" s="1">
        <v>160.0</v>
      </c>
      <c r="I117" s="1">
        <v>47.0</v>
      </c>
      <c r="J117" s="1">
        <v>113.0</v>
      </c>
      <c r="K117" s="1">
        <v>0.0</v>
      </c>
      <c r="L117" s="1">
        <v>39.0</v>
      </c>
      <c r="M117" s="1">
        <v>74.0</v>
      </c>
      <c r="N117" s="1">
        <v>70.0</v>
      </c>
      <c r="O117" s="1">
        <v>4.0</v>
      </c>
      <c r="P117" s="1">
        <v>0.0</v>
      </c>
      <c r="Q117" s="1">
        <v>0.0</v>
      </c>
      <c r="R117" s="1">
        <v>17.0</v>
      </c>
      <c r="S117" s="1">
        <f t="shared" si="16"/>
        <v>83</v>
      </c>
      <c r="T117" s="1">
        <f t="shared" si="17"/>
        <v>39</v>
      </c>
      <c r="U117" s="1" t="s">
        <v>107</v>
      </c>
      <c r="V117" s="1">
        <v>0.0</v>
      </c>
      <c r="W117" s="1">
        <v>0.0</v>
      </c>
      <c r="X117" s="1">
        <v>0.0</v>
      </c>
    </row>
    <row r="118" ht="15.75" customHeight="1">
      <c r="A118" s="1">
        <v>3.0</v>
      </c>
      <c r="B118" s="2">
        <v>42570.0</v>
      </c>
      <c r="C118" s="1">
        <f t="shared" si="1"/>
        <v>30</v>
      </c>
      <c r="D118" s="1">
        <v>2016.0</v>
      </c>
      <c r="E118" s="1" t="s">
        <v>43</v>
      </c>
      <c r="F118" s="1" t="s">
        <v>75</v>
      </c>
      <c r="G118" s="1" t="s">
        <v>29</v>
      </c>
      <c r="H118" s="1">
        <v>0.0</v>
      </c>
      <c r="I118" s="1">
        <v>1.0</v>
      </c>
      <c r="J118" s="1">
        <v>0.0</v>
      </c>
      <c r="K118" s="1">
        <v>0.0</v>
      </c>
      <c r="L118" s="1">
        <v>0.0</v>
      </c>
      <c r="M118" s="1">
        <v>1.0</v>
      </c>
      <c r="N118" s="1">
        <v>1.0</v>
      </c>
      <c r="O118" s="1">
        <v>0.0</v>
      </c>
      <c r="P118" s="1">
        <v>0.0</v>
      </c>
      <c r="Q118" s="1">
        <v>0.0</v>
      </c>
      <c r="R118" s="1">
        <v>0.0</v>
      </c>
      <c r="S118" s="1">
        <f t="shared" si="16"/>
        <v>1</v>
      </c>
      <c r="T118" s="1">
        <f t="shared" si="17"/>
        <v>0</v>
      </c>
      <c r="V118" s="1">
        <v>0.0</v>
      </c>
      <c r="W118" s="1">
        <v>0.0</v>
      </c>
      <c r="X118" s="1">
        <v>0.0</v>
      </c>
    </row>
    <row r="119" ht="15.75" customHeight="1">
      <c r="A119" s="1">
        <v>3.0</v>
      </c>
      <c r="B119" s="2">
        <v>42570.0</v>
      </c>
      <c r="C119" s="1">
        <f t="shared" si="1"/>
        <v>30</v>
      </c>
      <c r="D119" s="1">
        <v>2016.0</v>
      </c>
      <c r="E119" s="1" t="s">
        <v>43</v>
      </c>
      <c r="F119" s="1" t="s">
        <v>75</v>
      </c>
      <c r="G119" s="1" t="s">
        <v>31</v>
      </c>
      <c r="H119" s="1">
        <v>30.0</v>
      </c>
      <c r="I119" s="1">
        <v>27.0</v>
      </c>
      <c r="J119" s="1">
        <v>3.0</v>
      </c>
      <c r="K119" s="1">
        <v>0.0</v>
      </c>
      <c r="L119" s="1">
        <v>4.0</v>
      </c>
      <c r="M119" s="1">
        <v>23.0</v>
      </c>
      <c r="N119" s="1">
        <v>23.0</v>
      </c>
      <c r="O119" s="1">
        <v>0.0</v>
      </c>
      <c r="P119" s="1">
        <v>0.0</v>
      </c>
      <c r="Q119" s="1">
        <v>0.0</v>
      </c>
      <c r="R119" s="1">
        <v>0.0</v>
      </c>
      <c r="S119" s="1">
        <f t="shared" si="16"/>
        <v>23</v>
      </c>
      <c r="T119" s="1">
        <f t="shared" si="17"/>
        <v>4</v>
      </c>
      <c r="V119" s="1">
        <v>0.0</v>
      </c>
      <c r="W119" s="1">
        <v>0.0</v>
      </c>
      <c r="X119" s="1">
        <v>0.0</v>
      </c>
    </row>
    <row r="120" ht="15.75" customHeight="1">
      <c r="A120" s="1">
        <v>3.0</v>
      </c>
      <c r="B120" s="2">
        <v>42570.0</v>
      </c>
      <c r="C120" s="1">
        <f t="shared" si="1"/>
        <v>30</v>
      </c>
      <c r="D120" s="1">
        <v>2016.0</v>
      </c>
      <c r="E120" s="1" t="s">
        <v>43</v>
      </c>
      <c r="F120" s="1" t="s">
        <v>44</v>
      </c>
      <c r="G120" s="1" t="s">
        <v>29</v>
      </c>
      <c r="H120" s="1">
        <v>37.0</v>
      </c>
      <c r="I120" s="1">
        <v>19.0</v>
      </c>
      <c r="J120" s="1">
        <v>18.0</v>
      </c>
      <c r="K120" s="1">
        <v>0.0</v>
      </c>
      <c r="L120" s="1">
        <v>6.0</v>
      </c>
      <c r="M120" s="1">
        <v>13.0</v>
      </c>
      <c r="N120" s="1">
        <v>13.0</v>
      </c>
      <c r="O120" s="1">
        <v>0.0</v>
      </c>
      <c r="P120" s="1">
        <v>0.0</v>
      </c>
      <c r="Q120" s="1">
        <v>0.0</v>
      </c>
      <c r="R120" s="1">
        <v>7.0</v>
      </c>
      <c r="S120" s="1">
        <f t="shared" si="16"/>
        <v>17</v>
      </c>
      <c r="T120" s="1">
        <f t="shared" si="17"/>
        <v>6</v>
      </c>
      <c r="V120" s="1">
        <v>0.0</v>
      </c>
      <c r="W120" s="1">
        <v>0.0</v>
      </c>
      <c r="X120" s="1">
        <v>0.0</v>
      </c>
    </row>
    <row r="121" ht="15.75" customHeight="1">
      <c r="A121" s="1">
        <v>3.0</v>
      </c>
      <c r="B121" s="2">
        <v>42570.0</v>
      </c>
      <c r="C121" s="1">
        <f t="shared" si="1"/>
        <v>30</v>
      </c>
      <c r="D121" s="1">
        <v>2016.0</v>
      </c>
      <c r="E121" s="1" t="s">
        <v>43</v>
      </c>
      <c r="F121" s="1" t="s">
        <v>44</v>
      </c>
      <c r="G121" s="1" t="s">
        <v>31</v>
      </c>
      <c r="H121" s="1">
        <v>254.0</v>
      </c>
      <c r="I121" s="1">
        <v>100.0</v>
      </c>
      <c r="J121" s="1">
        <v>154.0</v>
      </c>
      <c r="K121" s="1">
        <v>0.0</v>
      </c>
      <c r="L121" s="1">
        <v>14.0</v>
      </c>
      <c r="M121" s="1">
        <v>86.0</v>
      </c>
      <c r="N121" s="1">
        <v>86.0</v>
      </c>
      <c r="O121" s="1">
        <v>0.0</v>
      </c>
      <c r="P121" s="1">
        <v>0.0</v>
      </c>
      <c r="Q121" s="1">
        <v>0.0</v>
      </c>
      <c r="R121" s="1">
        <v>11.0</v>
      </c>
      <c r="S121" s="1">
        <f t="shared" si="16"/>
        <v>92</v>
      </c>
      <c r="T121" s="1">
        <f t="shared" si="17"/>
        <v>14</v>
      </c>
      <c r="V121" s="1">
        <v>0.0</v>
      </c>
      <c r="W121" s="1">
        <v>0.0</v>
      </c>
      <c r="X121" s="1">
        <v>0.0</v>
      </c>
    </row>
    <row r="122" ht="15.75" customHeight="1">
      <c r="A122" s="1">
        <v>3.0</v>
      </c>
      <c r="B122" s="2">
        <v>42570.0</v>
      </c>
      <c r="C122" s="1">
        <f t="shared" si="1"/>
        <v>30</v>
      </c>
      <c r="D122" s="1">
        <v>2016.0</v>
      </c>
      <c r="E122" s="1" t="s">
        <v>39</v>
      </c>
      <c r="F122" s="1" t="s">
        <v>40</v>
      </c>
      <c r="G122" s="1" t="s">
        <v>29</v>
      </c>
      <c r="H122" s="1">
        <v>46.0</v>
      </c>
      <c r="I122" s="1">
        <v>15.0</v>
      </c>
      <c r="J122" s="1">
        <v>31.0</v>
      </c>
      <c r="K122" s="1">
        <v>3.0</v>
      </c>
      <c r="L122" s="1">
        <v>7.0</v>
      </c>
      <c r="M122" s="1">
        <v>24.0</v>
      </c>
      <c r="N122" s="1">
        <v>24.0</v>
      </c>
      <c r="O122" s="1">
        <v>0.0</v>
      </c>
      <c r="P122" s="1">
        <v>3.0</v>
      </c>
      <c r="Q122" s="1">
        <v>0.0</v>
      </c>
      <c r="R122" s="1">
        <v>0.0</v>
      </c>
      <c r="S122" s="1">
        <f t="shared" si="16"/>
        <v>24</v>
      </c>
      <c r="T122" s="1">
        <f t="shared" si="17"/>
        <v>7</v>
      </c>
      <c r="V122" s="1">
        <v>0.0</v>
      </c>
      <c r="W122" s="1">
        <v>0.0</v>
      </c>
      <c r="X122" s="1">
        <v>0.0</v>
      </c>
    </row>
    <row r="123" ht="15.75" customHeight="1">
      <c r="A123" s="1">
        <v>3.0</v>
      </c>
      <c r="B123" s="2">
        <v>42570.0</v>
      </c>
      <c r="C123" s="1">
        <f t="shared" si="1"/>
        <v>30</v>
      </c>
      <c r="D123" s="1">
        <v>2016.0</v>
      </c>
      <c r="E123" s="1" t="s">
        <v>39</v>
      </c>
      <c r="F123" s="1" t="s">
        <v>40</v>
      </c>
      <c r="G123" s="1" t="s">
        <v>31</v>
      </c>
      <c r="H123" s="1">
        <v>60.0</v>
      </c>
      <c r="I123" s="1">
        <v>90.0</v>
      </c>
      <c r="J123" s="1">
        <v>71.0</v>
      </c>
      <c r="K123" s="1">
        <v>1.0</v>
      </c>
      <c r="L123" s="1">
        <v>36.0</v>
      </c>
      <c r="M123" s="1">
        <v>35.0</v>
      </c>
      <c r="N123" s="1">
        <v>35.0</v>
      </c>
      <c r="O123" s="1">
        <v>0.0</v>
      </c>
      <c r="P123" s="1">
        <v>1.0</v>
      </c>
      <c r="Q123" s="1">
        <v>0.0</v>
      </c>
      <c r="R123" s="1">
        <v>0.0</v>
      </c>
      <c r="S123" s="1">
        <f t="shared" si="16"/>
        <v>35</v>
      </c>
      <c r="T123" s="1">
        <f t="shared" si="17"/>
        <v>36</v>
      </c>
      <c r="V123" s="1">
        <v>0.0</v>
      </c>
      <c r="W123" s="1">
        <v>0.0</v>
      </c>
      <c r="X123" s="1">
        <v>0.0</v>
      </c>
    </row>
    <row r="124" ht="15.75" customHeight="1">
      <c r="A124" s="1">
        <v>3.0</v>
      </c>
      <c r="B124" s="2">
        <v>42570.0</v>
      </c>
      <c r="C124" s="1">
        <f t="shared" si="1"/>
        <v>30</v>
      </c>
      <c r="D124" s="1">
        <v>2016.0</v>
      </c>
      <c r="E124" s="1" t="s">
        <v>39</v>
      </c>
      <c r="F124" s="1" t="s">
        <v>41</v>
      </c>
      <c r="G124" s="1" t="s">
        <v>29</v>
      </c>
      <c r="H124" s="1">
        <v>62.0</v>
      </c>
      <c r="I124" s="1">
        <v>8.0</v>
      </c>
      <c r="J124" s="1">
        <v>54.0</v>
      </c>
      <c r="K124" s="1">
        <v>6.0</v>
      </c>
      <c r="L124" s="1">
        <v>16.0</v>
      </c>
      <c r="M124" s="1">
        <v>38.0</v>
      </c>
      <c r="N124" s="1">
        <v>37.0</v>
      </c>
      <c r="O124" s="1">
        <v>1.0</v>
      </c>
      <c r="P124" s="1">
        <v>6.0</v>
      </c>
      <c r="Q124" s="1">
        <v>0.0</v>
      </c>
      <c r="R124" s="1">
        <v>0.0</v>
      </c>
      <c r="S124" s="1">
        <f t="shared" si="16"/>
        <v>38</v>
      </c>
      <c r="T124" s="1">
        <f t="shared" si="17"/>
        <v>16</v>
      </c>
      <c r="V124" s="1">
        <v>0.0</v>
      </c>
      <c r="W124" s="1">
        <v>0.0</v>
      </c>
      <c r="X124" s="1">
        <v>0.0</v>
      </c>
    </row>
    <row r="125" ht="15.75" customHeight="1">
      <c r="A125" s="1">
        <v>3.0</v>
      </c>
      <c r="B125" s="2">
        <v>42570.0</v>
      </c>
      <c r="C125" s="1">
        <f t="shared" si="1"/>
        <v>30</v>
      </c>
      <c r="D125" s="1">
        <v>2016.0</v>
      </c>
      <c r="E125" s="1" t="s">
        <v>39</v>
      </c>
      <c r="F125" s="1" t="s">
        <v>41</v>
      </c>
      <c r="G125" s="1" t="s">
        <v>31</v>
      </c>
      <c r="H125" s="1">
        <v>99.0</v>
      </c>
      <c r="I125" s="1">
        <v>17.0</v>
      </c>
      <c r="J125" s="1">
        <v>82.0</v>
      </c>
      <c r="K125" s="1">
        <v>1.0</v>
      </c>
      <c r="L125" s="1">
        <v>40.0</v>
      </c>
      <c r="M125" s="1">
        <v>42.0</v>
      </c>
      <c r="N125" s="1">
        <v>41.0</v>
      </c>
      <c r="O125" s="1">
        <v>1.0</v>
      </c>
      <c r="P125" s="1">
        <v>1.0</v>
      </c>
      <c r="Q125" s="1">
        <v>0.0</v>
      </c>
      <c r="R125" s="1">
        <v>0.0</v>
      </c>
      <c r="S125" s="1">
        <f t="shared" si="16"/>
        <v>42</v>
      </c>
      <c r="T125" s="1">
        <f t="shared" si="17"/>
        <v>40</v>
      </c>
      <c r="V125" s="1">
        <v>0.0</v>
      </c>
      <c r="W125" s="1">
        <v>0.0</v>
      </c>
      <c r="X125" s="1">
        <v>0.0</v>
      </c>
    </row>
    <row r="126" ht="15.75" customHeight="1">
      <c r="A126" s="1">
        <v>3.0</v>
      </c>
      <c r="B126" s="2">
        <v>42570.0</v>
      </c>
      <c r="C126" s="1">
        <f t="shared" si="1"/>
        <v>30</v>
      </c>
      <c r="D126" s="1">
        <v>2016.0</v>
      </c>
      <c r="E126" s="1" t="s">
        <v>39</v>
      </c>
      <c r="F126" s="1" t="s">
        <v>42</v>
      </c>
      <c r="G126" s="1" t="s">
        <v>29</v>
      </c>
      <c r="H126" s="1">
        <v>244.0</v>
      </c>
      <c r="I126" s="1">
        <v>121.0</v>
      </c>
      <c r="J126" s="1">
        <v>123.0</v>
      </c>
      <c r="K126" s="1">
        <v>5.0</v>
      </c>
      <c r="L126" s="1">
        <v>42.0</v>
      </c>
      <c r="M126" s="1">
        <v>81.0</v>
      </c>
      <c r="N126" s="1">
        <v>74.0</v>
      </c>
      <c r="O126" s="1">
        <v>7.0</v>
      </c>
      <c r="P126" s="1">
        <v>5.0</v>
      </c>
      <c r="Q126" s="1">
        <v>0.0</v>
      </c>
      <c r="R126" s="1">
        <v>0.0</v>
      </c>
      <c r="S126" s="1">
        <f t="shared" si="16"/>
        <v>81</v>
      </c>
      <c r="T126" s="1">
        <f t="shared" si="17"/>
        <v>42</v>
      </c>
      <c r="V126" s="1">
        <v>0.0</v>
      </c>
      <c r="W126" s="1">
        <v>0.0</v>
      </c>
      <c r="X126" s="1">
        <v>0.0</v>
      </c>
    </row>
    <row r="127" ht="15.75" customHeight="1">
      <c r="A127" s="1">
        <v>3.0</v>
      </c>
      <c r="B127" s="2">
        <v>42570.0</v>
      </c>
      <c r="C127" s="1">
        <f t="shared" si="1"/>
        <v>30</v>
      </c>
      <c r="D127" s="1">
        <v>2016.0</v>
      </c>
      <c r="E127" s="1" t="s">
        <v>39</v>
      </c>
      <c r="F127" s="1" t="s">
        <v>42</v>
      </c>
      <c r="G127" s="1" t="s">
        <v>31</v>
      </c>
      <c r="H127" s="1">
        <v>93.0</v>
      </c>
      <c r="I127" s="1">
        <v>18.0</v>
      </c>
      <c r="J127" s="1">
        <v>75.0</v>
      </c>
      <c r="K127" s="1">
        <v>8.0</v>
      </c>
      <c r="L127" s="1">
        <v>15.0</v>
      </c>
      <c r="M127" s="1">
        <v>60.0</v>
      </c>
      <c r="N127" s="1">
        <v>51.0</v>
      </c>
      <c r="O127" s="1">
        <v>9.0</v>
      </c>
      <c r="P127" s="1">
        <v>8.0</v>
      </c>
      <c r="Q127" s="1">
        <v>0.0</v>
      </c>
      <c r="R127" s="1">
        <v>0.0</v>
      </c>
      <c r="S127" s="1">
        <f t="shared" si="16"/>
        <v>60</v>
      </c>
      <c r="T127" s="1">
        <f t="shared" si="17"/>
        <v>15</v>
      </c>
      <c r="V127" s="1">
        <v>0.0</v>
      </c>
      <c r="W127" s="1">
        <v>0.0</v>
      </c>
      <c r="X127" s="1">
        <v>0.0</v>
      </c>
    </row>
    <row r="128" ht="15.75" customHeight="1">
      <c r="A128" s="1">
        <v>3.0</v>
      </c>
      <c r="B128" s="2">
        <v>42570.0</v>
      </c>
      <c r="C128" s="1">
        <f t="shared" si="1"/>
        <v>30</v>
      </c>
      <c r="D128" s="1">
        <v>2016.0</v>
      </c>
      <c r="E128" s="1" t="s">
        <v>45</v>
      </c>
      <c r="F128" s="1" t="s">
        <v>46</v>
      </c>
      <c r="G128" s="1" t="s">
        <v>29</v>
      </c>
      <c r="H128" s="1">
        <v>125.0</v>
      </c>
      <c r="I128" s="1">
        <v>58.0</v>
      </c>
      <c r="J128" s="1">
        <v>67.0</v>
      </c>
      <c r="K128" s="1">
        <v>0.0</v>
      </c>
      <c r="L128" s="1">
        <v>9.0</v>
      </c>
      <c r="M128" s="1">
        <v>58.0</v>
      </c>
      <c r="N128" s="1">
        <v>57.0</v>
      </c>
      <c r="O128" s="1">
        <v>1.0</v>
      </c>
      <c r="P128" s="1">
        <v>0.0</v>
      </c>
      <c r="Q128" s="1">
        <v>1.0</v>
      </c>
      <c r="R128" s="1">
        <v>10.0</v>
      </c>
      <c r="S128" s="1">
        <f t="shared" si="16"/>
        <v>63</v>
      </c>
      <c r="T128" s="1">
        <f t="shared" si="17"/>
        <v>10</v>
      </c>
      <c r="V128" s="1">
        <v>0.0</v>
      </c>
      <c r="W128" s="1">
        <v>0.0</v>
      </c>
      <c r="X128" s="1">
        <v>0.0</v>
      </c>
    </row>
    <row r="129" ht="15.75" customHeight="1">
      <c r="A129" s="1">
        <v>3.0</v>
      </c>
      <c r="B129" s="2">
        <v>42570.0</v>
      </c>
      <c r="C129" s="1">
        <f t="shared" si="1"/>
        <v>30</v>
      </c>
      <c r="D129" s="1">
        <v>2016.0</v>
      </c>
      <c r="E129" s="1" t="s">
        <v>45</v>
      </c>
      <c r="F129" s="1" t="s">
        <v>46</v>
      </c>
      <c r="G129" s="1" t="s">
        <v>31</v>
      </c>
      <c r="H129" s="1">
        <v>39.0</v>
      </c>
      <c r="I129" s="1">
        <v>17.0</v>
      </c>
      <c r="J129" s="1">
        <v>22.0</v>
      </c>
      <c r="K129" s="1">
        <v>0.0</v>
      </c>
      <c r="L129" s="1">
        <v>6.0</v>
      </c>
      <c r="M129" s="1">
        <v>16.0</v>
      </c>
      <c r="N129" s="1">
        <v>14.0</v>
      </c>
      <c r="O129" s="1">
        <v>2.0</v>
      </c>
      <c r="P129" s="1">
        <v>0.0</v>
      </c>
      <c r="Q129" s="1">
        <v>0.0</v>
      </c>
      <c r="R129" s="1">
        <v>3.0</v>
      </c>
      <c r="S129" s="1">
        <f t="shared" si="16"/>
        <v>18</v>
      </c>
      <c r="T129" s="1">
        <f t="shared" si="17"/>
        <v>6</v>
      </c>
      <c r="V129" s="1">
        <v>0.0</v>
      </c>
      <c r="W129" s="1">
        <v>0.0</v>
      </c>
      <c r="X129" s="1">
        <v>0.0</v>
      </c>
    </row>
    <row r="130" ht="15.75" customHeight="1">
      <c r="A130" s="1">
        <v>3.0</v>
      </c>
      <c r="B130" s="2">
        <v>42570.0</v>
      </c>
      <c r="C130" s="1">
        <f t="shared" si="1"/>
        <v>30</v>
      </c>
      <c r="D130" s="1">
        <v>2016.0</v>
      </c>
      <c r="E130" s="1" t="s">
        <v>45</v>
      </c>
      <c r="F130" s="1" t="s">
        <v>48</v>
      </c>
      <c r="G130" s="1" t="s">
        <v>29</v>
      </c>
      <c r="H130" s="1">
        <v>97.0</v>
      </c>
      <c r="I130" s="1">
        <v>35.0</v>
      </c>
      <c r="J130" s="1">
        <v>62.0</v>
      </c>
      <c r="K130" s="1">
        <v>0.0</v>
      </c>
      <c r="L130" s="1">
        <v>9.0</v>
      </c>
      <c r="M130" s="1">
        <v>53.0</v>
      </c>
      <c r="N130" s="1">
        <v>53.0</v>
      </c>
      <c r="O130" s="1">
        <v>0.0</v>
      </c>
      <c r="P130" s="1">
        <v>0.0</v>
      </c>
      <c r="Q130" s="1">
        <v>0.0</v>
      </c>
      <c r="R130" s="1">
        <v>5.0</v>
      </c>
      <c r="S130" s="1">
        <f t="shared" si="16"/>
        <v>56</v>
      </c>
      <c r="T130" s="1">
        <f t="shared" si="17"/>
        <v>9</v>
      </c>
      <c r="V130" s="1">
        <v>0.0</v>
      </c>
      <c r="W130" s="1">
        <v>0.0</v>
      </c>
      <c r="X130" s="1">
        <v>0.0</v>
      </c>
    </row>
    <row r="131" ht="15.75" customHeight="1">
      <c r="A131" s="1">
        <v>3.0</v>
      </c>
      <c r="B131" s="2">
        <v>42570.0</v>
      </c>
      <c r="C131" s="1">
        <f t="shared" si="1"/>
        <v>30</v>
      </c>
      <c r="D131" s="1">
        <v>2016.0</v>
      </c>
      <c r="E131" s="1" t="s">
        <v>45</v>
      </c>
      <c r="F131" s="1" t="s">
        <v>48</v>
      </c>
      <c r="G131" s="1" t="s">
        <v>31</v>
      </c>
      <c r="H131" s="1" t="s">
        <v>30</v>
      </c>
      <c r="I131" s="1" t="s">
        <v>30</v>
      </c>
      <c r="J131" s="1" t="s">
        <v>30</v>
      </c>
      <c r="K131" s="1" t="s">
        <v>30</v>
      </c>
      <c r="L131" s="1" t="s">
        <v>30</v>
      </c>
      <c r="M131" s="1" t="s">
        <v>30</v>
      </c>
      <c r="N131" s="1" t="s">
        <v>30</v>
      </c>
      <c r="O131" s="1" t="s">
        <v>30</v>
      </c>
      <c r="P131" s="1">
        <v>0.0</v>
      </c>
      <c r="Q131" s="1" t="s">
        <v>30</v>
      </c>
      <c r="R131" s="1" t="s">
        <v>30</v>
      </c>
      <c r="S131" s="1" t="s">
        <v>30</v>
      </c>
      <c r="T131" s="1" t="s">
        <v>30</v>
      </c>
      <c r="U131" s="1" t="s">
        <v>108</v>
      </c>
      <c r="V131" s="1" t="s">
        <v>30</v>
      </c>
      <c r="W131" s="1" t="s">
        <v>30</v>
      </c>
      <c r="X131" s="1" t="s">
        <v>30</v>
      </c>
    </row>
    <row r="132" ht="15.75" customHeight="1">
      <c r="A132" s="1">
        <v>3.0</v>
      </c>
      <c r="B132" s="2">
        <v>42571.0</v>
      </c>
      <c r="C132" s="1">
        <f t="shared" si="1"/>
        <v>30</v>
      </c>
      <c r="D132" s="1">
        <v>2016.0</v>
      </c>
      <c r="E132" s="1" t="s">
        <v>27</v>
      </c>
      <c r="F132" s="1" t="s">
        <v>28</v>
      </c>
      <c r="G132" s="1" t="s">
        <v>29</v>
      </c>
      <c r="H132" s="1">
        <v>14.0</v>
      </c>
      <c r="I132" s="1">
        <v>2.0</v>
      </c>
      <c r="J132" s="1">
        <v>12.0</v>
      </c>
      <c r="K132" s="1">
        <v>0.0</v>
      </c>
      <c r="L132" s="1">
        <v>6.0</v>
      </c>
      <c r="M132" s="1">
        <v>6.0</v>
      </c>
      <c r="N132" s="1">
        <v>5.0</v>
      </c>
      <c r="O132" s="1">
        <v>1.0</v>
      </c>
      <c r="P132" s="1">
        <v>0.0</v>
      </c>
      <c r="Q132" s="1">
        <v>0.0</v>
      </c>
      <c r="R132" s="1">
        <v>2.0</v>
      </c>
      <c r="S132" s="1">
        <f t="shared" ref="S132:S156" si="18">ROUND((0.5*R132)+M132,0)</f>
        <v>7</v>
      </c>
      <c r="T132" s="1">
        <f t="shared" ref="T132:T156" si="19">ROUND((0.5*Q132)+L132,0)</f>
        <v>6</v>
      </c>
      <c r="U132" s="1" t="s">
        <v>109</v>
      </c>
      <c r="V132" s="1">
        <v>0.0</v>
      </c>
      <c r="W132" s="1">
        <v>0.0</v>
      </c>
      <c r="X132" s="1">
        <v>0.0</v>
      </c>
    </row>
    <row r="133" ht="15.75" customHeight="1">
      <c r="A133" s="1">
        <v>3.0</v>
      </c>
      <c r="B133" s="2">
        <v>42571.0</v>
      </c>
      <c r="C133" s="1">
        <f t="shared" si="1"/>
        <v>30</v>
      </c>
      <c r="D133" s="1">
        <v>2016.0</v>
      </c>
      <c r="E133" s="1" t="s">
        <v>27</v>
      </c>
      <c r="F133" s="1" t="s">
        <v>28</v>
      </c>
      <c r="G133" s="1" t="s">
        <v>31</v>
      </c>
      <c r="H133" s="1">
        <v>14.0</v>
      </c>
      <c r="I133" s="1">
        <v>2.0</v>
      </c>
      <c r="J133" s="1">
        <v>12.0</v>
      </c>
      <c r="K133" s="1">
        <v>0.0</v>
      </c>
      <c r="L133" s="1">
        <v>7.0</v>
      </c>
      <c r="M133" s="1">
        <v>5.0</v>
      </c>
      <c r="N133" s="1">
        <v>4.0</v>
      </c>
      <c r="O133" s="1">
        <v>1.0</v>
      </c>
      <c r="P133" s="1">
        <v>0.0</v>
      </c>
      <c r="Q133" s="1">
        <v>0.0</v>
      </c>
      <c r="R133" s="1">
        <v>2.0</v>
      </c>
      <c r="S133" s="1">
        <f t="shared" si="18"/>
        <v>6</v>
      </c>
      <c r="T133" s="1">
        <f t="shared" si="19"/>
        <v>7</v>
      </c>
      <c r="U133" s="1" t="s">
        <v>109</v>
      </c>
      <c r="V133" s="1">
        <v>0.0</v>
      </c>
      <c r="W133" s="1">
        <v>0.0</v>
      </c>
      <c r="X133" s="1">
        <v>0.0</v>
      </c>
    </row>
    <row r="134" ht="15.75" customHeight="1">
      <c r="A134" s="1">
        <v>3.0</v>
      </c>
      <c r="B134" s="2">
        <v>42571.0</v>
      </c>
      <c r="C134" s="1">
        <f t="shared" si="1"/>
        <v>30</v>
      </c>
      <c r="D134" s="1">
        <v>2016.0</v>
      </c>
      <c r="E134" s="1" t="s">
        <v>27</v>
      </c>
      <c r="F134" s="1" t="s">
        <v>33</v>
      </c>
      <c r="G134" s="1" t="s">
        <v>29</v>
      </c>
      <c r="H134" s="1">
        <v>35.0</v>
      </c>
      <c r="I134" s="1">
        <v>15.0</v>
      </c>
      <c r="J134" s="1">
        <v>20.0</v>
      </c>
      <c r="K134" s="1">
        <v>0.0</v>
      </c>
      <c r="L134" s="1">
        <v>5.0</v>
      </c>
      <c r="M134" s="1">
        <v>11.0</v>
      </c>
      <c r="N134" s="1">
        <v>10.0</v>
      </c>
      <c r="O134" s="1">
        <v>1.0</v>
      </c>
      <c r="P134" s="1">
        <v>0.0</v>
      </c>
      <c r="Q134" s="1">
        <v>0.0</v>
      </c>
      <c r="R134" s="1">
        <v>0.0</v>
      </c>
      <c r="S134" s="1">
        <f t="shared" si="18"/>
        <v>11</v>
      </c>
      <c r="T134" s="1">
        <f t="shared" si="19"/>
        <v>5</v>
      </c>
      <c r="V134" s="1">
        <v>0.0</v>
      </c>
      <c r="W134" s="1">
        <v>0.0</v>
      </c>
      <c r="X134" s="1">
        <v>0.0</v>
      </c>
    </row>
    <row r="135" ht="15.75" customHeight="1">
      <c r="A135" s="1">
        <v>3.0</v>
      </c>
      <c r="B135" s="2">
        <v>42571.0</v>
      </c>
      <c r="C135" s="1">
        <f t="shared" si="1"/>
        <v>30</v>
      </c>
      <c r="D135" s="1">
        <v>2016.0</v>
      </c>
      <c r="E135" s="1" t="s">
        <v>27</v>
      </c>
      <c r="F135" s="1" t="s">
        <v>33</v>
      </c>
      <c r="G135" s="1" t="s">
        <v>31</v>
      </c>
      <c r="H135" s="1">
        <v>102.0</v>
      </c>
      <c r="I135" s="1">
        <v>76.0</v>
      </c>
      <c r="J135" s="1">
        <v>26.0</v>
      </c>
      <c r="K135" s="1">
        <v>0.0</v>
      </c>
      <c r="L135" s="1">
        <v>0.0</v>
      </c>
      <c r="M135" s="1">
        <v>26.0</v>
      </c>
      <c r="N135" s="1">
        <v>26.0</v>
      </c>
      <c r="O135" s="1">
        <v>0.0</v>
      </c>
      <c r="P135" s="1">
        <v>0.0</v>
      </c>
      <c r="Q135" s="1">
        <v>0.0</v>
      </c>
      <c r="R135" s="1">
        <v>3.0</v>
      </c>
      <c r="S135" s="1">
        <f t="shared" si="18"/>
        <v>28</v>
      </c>
      <c r="T135" s="1">
        <f t="shared" si="19"/>
        <v>0</v>
      </c>
      <c r="U135" s="1" t="s">
        <v>110</v>
      </c>
      <c r="V135" s="1">
        <v>0.0</v>
      </c>
      <c r="W135" s="1">
        <v>0.0</v>
      </c>
      <c r="X135" s="1">
        <v>0.0</v>
      </c>
    </row>
    <row r="136" ht="15.75" customHeight="1">
      <c r="A136" s="1">
        <v>3.0</v>
      </c>
      <c r="B136" s="2">
        <v>42571.0</v>
      </c>
      <c r="C136" s="1">
        <f t="shared" si="1"/>
        <v>30</v>
      </c>
      <c r="D136" s="1">
        <v>2016.0</v>
      </c>
      <c r="E136" s="1" t="s">
        <v>27</v>
      </c>
      <c r="F136" s="1" t="s">
        <v>34</v>
      </c>
      <c r="G136" s="1" t="s">
        <v>29</v>
      </c>
      <c r="H136" s="1">
        <v>15.0</v>
      </c>
      <c r="I136" s="1">
        <v>7.0</v>
      </c>
      <c r="J136" s="1">
        <v>8.0</v>
      </c>
      <c r="K136" s="1">
        <v>0.0</v>
      </c>
      <c r="L136" s="1">
        <v>3.0</v>
      </c>
      <c r="M136" s="1">
        <v>5.0</v>
      </c>
      <c r="N136" s="1">
        <v>5.0</v>
      </c>
      <c r="O136" s="1">
        <v>0.0</v>
      </c>
      <c r="P136" s="1">
        <v>0.0</v>
      </c>
      <c r="Q136" s="1">
        <v>1.0</v>
      </c>
      <c r="R136" s="1">
        <v>2.0</v>
      </c>
      <c r="S136" s="1">
        <f t="shared" si="18"/>
        <v>6</v>
      </c>
      <c r="T136" s="1">
        <f t="shared" si="19"/>
        <v>4</v>
      </c>
      <c r="U136" s="1" t="s">
        <v>109</v>
      </c>
      <c r="V136" s="1">
        <v>0.0</v>
      </c>
      <c r="W136" s="1">
        <v>0.0</v>
      </c>
      <c r="X136" s="1">
        <v>0.0</v>
      </c>
    </row>
    <row r="137" ht="15.75" customHeight="1">
      <c r="A137" s="1">
        <v>3.0</v>
      </c>
      <c r="B137" s="2">
        <v>42571.0</v>
      </c>
      <c r="C137" s="1">
        <f t="shared" si="1"/>
        <v>30</v>
      </c>
      <c r="D137" s="1">
        <v>2016.0</v>
      </c>
      <c r="E137" s="1" t="s">
        <v>27</v>
      </c>
      <c r="F137" s="1" t="s">
        <v>34</v>
      </c>
      <c r="G137" s="1" t="s">
        <v>31</v>
      </c>
      <c r="H137" s="1">
        <v>20.0</v>
      </c>
      <c r="I137" s="1">
        <v>6.0</v>
      </c>
      <c r="J137" s="1">
        <v>14.0</v>
      </c>
      <c r="K137" s="1">
        <v>0.0</v>
      </c>
      <c r="L137" s="1">
        <v>4.0</v>
      </c>
      <c r="M137" s="1">
        <v>10.0</v>
      </c>
      <c r="N137" s="1">
        <v>10.0</v>
      </c>
      <c r="O137" s="1">
        <v>0.0</v>
      </c>
      <c r="P137" s="1">
        <v>0.0</v>
      </c>
      <c r="Q137" s="1">
        <v>0.0</v>
      </c>
      <c r="R137" s="1">
        <v>2.0</v>
      </c>
      <c r="S137" s="1">
        <f t="shared" si="18"/>
        <v>11</v>
      </c>
      <c r="T137" s="1">
        <f t="shared" si="19"/>
        <v>4</v>
      </c>
      <c r="U137" s="1" t="s">
        <v>109</v>
      </c>
      <c r="V137" s="1">
        <v>0.0</v>
      </c>
      <c r="W137" s="1">
        <v>0.0</v>
      </c>
      <c r="X137" s="1">
        <v>0.0</v>
      </c>
    </row>
    <row r="138" ht="15.75" customHeight="1">
      <c r="A138" s="1">
        <v>3.0</v>
      </c>
      <c r="B138" s="2">
        <v>42571.0</v>
      </c>
      <c r="C138" s="1">
        <f t="shared" si="1"/>
        <v>30</v>
      </c>
      <c r="D138" s="1">
        <v>2016.0</v>
      </c>
      <c r="E138" s="1" t="s">
        <v>62</v>
      </c>
      <c r="F138" s="1" t="s">
        <v>36</v>
      </c>
      <c r="G138" s="1" t="s">
        <v>29</v>
      </c>
      <c r="H138" s="1">
        <v>24.0</v>
      </c>
      <c r="I138" s="1">
        <v>6.0</v>
      </c>
      <c r="J138" s="1">
        <v>18.0</v>
      </c>
      <c r="K138" s="1">
        <v>0.0</v>
      </c>
      <c r="L138" s="1">
        <v>9.0</v>
      </c>
      <c r="M138" s="1">
        <v>8.0</v>
      </c>
      <c r="N138" s="1">
        <v>7.0</v>
      </c>
      <c r="O138" s="1">
        <v>1.0</v>
      </c>
      <c r="P138" s="1">
        <v>1.0</v>
      </c>
      <c r="Q138" s="1">
        <v>0.0</v>
      </c>
      <c r="R138" s="1">
        <v>0.0</v>
      </c>
      <c r="S138" s="1">
        <f t="shared" si="18"/>
        <v>8</v>
      </c>
      <c r="T138" s="1">
        <f t="shared" si="19"/>
        <v>9</v>
      </c>
      <c r="V138" s="1">
        <v>0.0</v>
      </c>
      <c r="W138" s="1">
        <v>1.0</v>
      </c>
      <c r="X138" s="1">
        <v>0.0</v>
      </c>
    </row>
    <row r="139" ht="15.75" customHeight="1">
      <c r="A139" s="1">
        <v>3.0</v>
      </c>
      <c r="B139" s="2">
        <v>42571.0</v>
      </c>
      <c r="C139" s="1">
        <f t="shared" si="1"/>
        <v>30</v>
      </c>
      <c r="D139" s="1">
        <v>2016.0</v>
      </c>
      <c r="E139" s="1" t="s">
        <v>62</v>
      </c>
      <c r="F139" s="1" t="s">
        <v>36</v>
      </c>
      <c r="G139" s="1" t="s">
        <v>31</v>
      </c>
      <c r="H139" s="1">
        <v>12.0</v>
      </c>
      <c r="I139" s="1">
        <v>5.0</v>
      </c>
      <c r="J139" s="1">
        <v>7.0</v>
      </c>
      <c r="K139" s="1">
        <v>0.0</v>
      </c>
      <c r="L139" s="1">
        <v>3.0</v>
      </c>
      <c r="M139" s="1">
        <v>4.0</v>
      </c>
      <c r="N139" s="1">
        <v>3.0</v>
      </c>
      <c r="O139" s="1">
        <v>1.0</v>
      </c>
      <c r="P139" s="1">
        <v>0.0</v>
      </c>
      <c r="Q139" s="1">
        <v>0.0</v>
      </c>
      <c r="R139" s="1">
        <v>0.0</v>
      </c>
      <c r="S139" s="1">
        <f t="shared" si="18"/>
        <v>4</v>
      </c>
      <c r="T139" s="1">
        <f t="shared" si="19"/>
        <v>3</v>
      </c>
      <c r="V139" s="1">
        <v>0.0</v>
      </c>
      <c r="W139" s="1">
        <v>0.0</v>
      </c>
      <c r="X139" s="1">
        <v>0.0</v>
      </c>
    </row>
    <row r="140" ht="15.75" customHeight="1">
      <c r="A140" s="1">
        <v>3.0</v>
      </c>
      <c r="B140" s="2">
        <v>42571.0</v>
      </c>
      <c r="C140" s="1">
        <f t="shared" si="1"/>
        <v>30</v>
      </c>
      <c r="D140" s="1">
        <v>2016.0</v>
      </c>
      <c r="E140" s="1" t="s">
        <v>62</v>
      </c>
      <c r="F140" s="1" t="s">
        <v>37</v>
      </c>
      <c r="G140" s="1" t="s">
        <v>29</v>
      </c>
      <c r="H140" s="1">
        <v>9.0</v>
      </c>
      <c r="I140" s="1">
        <v>4.0</v>
      </c>
      <c r="J140" s="1">
        <v>5.0</v>
      </c>
      <c r="K140" s="1">
        <v>0.0</v>
      </c>
      <c r="L140" s="1">
        <v>0.0</v>
      </c>
      <c r="M140" s="1">
        <v>5.0</v>
      </c>
      <c r="N140" s="1">
        <v>5.0</v>
      </c>
      <c r="O140" s="1">
        <v>0.0</v>
      </c>
      <c r="P140" s="1">
        <v>0.0</v>
      </c>
      <c r="Q140" s="1">
        <v>0.0</v>
      </c>
      <c r="R140" s="1">
        <v>1.0</v>
      </c>
      <c r="S140" s="1">
        <f t="shared" si="18"/>
        <v>6</v>
      </c>
      <c r="T140" s="1">
        <f t="shared" si="19"/>
        <v>0</v>
      </c>
      <c r="V140" s="1">
        <v>0.0</v>
      </c>
      <c r="W140" s="1">
        <v>0.0</v>
      </c>
      <c r="X140" s="1">
        <v>0.0</v>
      </c>
    </row>
    <row r="141" ht="15.75" customHeight="1">
      <c r="A141" s="1">
        <v>3.0</v>
      </c>
      <c r="B141" s="2">
        <v>42571.0</v>
      </c>
      <c r="C141" s="1">
        <f t="shared" si="1"/>
        <v>30</v>
      </c>
      <c r="D141" s="1">
        <v>2016.0</v>
      </c>
      <c r="E141" s="1" t="s">
        <v>62</v>
      </c>
      <c r="F141" s="1" t="s">
        <v>37</v>
      </c>
      <c r="G141" s="1" t="s">
        <v>31</v>
      </c>
      <c r="H141" s="1">
        <v>9.0</v>
      </c>
      <c r="I141" s="1">
        <v>1.0</v>
      </c>
      <c r="J141" s="1">
        <v>8.0</v>
      </c>
      <c r="K141" s="1">
        <v>0.0</v>
      </c>
      <c r="L141" s="1">
        <v>0.0</v>
      </c>
      <c r="M141" s="1">
        <v>8.0</v>
      </c>
      <c r="N141" s="1">
        <v>8.0</v>
      </c>
      <c r="O141" s="1">
        <v>0.0</v>
      </c>
      <c r="P141" s="1">
        <v>0.0</v>
      </c>
      <c r="Q141" s="1">
        <v>0.0</v>
      </c>
      <c r="R141" s="1">
        <v>0.0</v>
      </c>
      <c r="S141" s="1">
        <f t="shared" si="18"/>
        <v>8</v>
      </c>
      <c r="T141" s="1">
        <f t="shared" si="19"/>
        <v>0</v>
      </c>
      <c r="V141" s="1">
        <v>0.0</v>
      </c>
      <c r="W141" s="1">
        <v>0.0</v>
      </c>
      <c r="X141" s="1">
        <v>0.0</v>
      </c>
    </row>
    <row r="142" ht="15.75" customHeight="1">
      <c r="A142" s="1">
        <v>3.0</v>
      </c>
      <c r="B142" s="2">
        <v>42571.0</v>
      </c>
      <c r="C142" s="1">
        <f t="shared" si="1"/>
        <v>30</v>
      </c>
      <c r="D142" s="1">
        <v>2016.0</v>
      </c>
      <c r="E142" s="1" t="s">
        <v>62</v>
      </c>
      <c r="F142" s="1" t="s">
        <v>38</v>
      </c>
      <c r="G142" s="1" t="s">
        <v>29</v>
      </c>
      <c r="H142" s="1">
        <v>89.0</v>
      </c>
      <c r="I142" s="1">
        <v>22.0</v>
      </c>
      <c r="J142" s="1">
        <v>67.0</v>
      </c>
      <c r="K142" s="1">
        <v>0.0</v>
      </c>
      <c r="L142" s="1">
        <v>13.0</v>
      </c>
      <c r="M142" s="1">
        <v>54.0</v>
      </c>
      <c r="N142" s="1">
        <v>48.0</v>
      </c>
      <c r="O142" s="1">
        <v>6.0</v>
      </c>
      <c r="P142" s="1">
        <v>0.0</v>
      </c>
      <c r="Q142" s="1">
        <v>4.0</v>
      </c>
      <c r="R142" s="1">
        <v>21.0</v>
      </c>
      <c r="S142" s="1">
        <f t="shared" si="18"/>
        <v>65</v>
      </c>
      <c r="T142" s="1">
        <f t="shared" si="19"/>
        <v>15</v>
      </c>
      <c r="U142" s="1" t="s">
        <v>111</v>
      </c>
      <c r="V142" s="1">
        <v>0.0</v>
      </c>
      <c r="W142" s="1">
        <v>0.0</v>
      </c>
      <c r="X142" s="1">
        <v>0.0</v>
      </c>
    </row>
    <row r="143" ht="15.75" customHeight="1">
      <c r="A143" s="1">
        <v>3.0</v>
      </c>
      <c r="B143" s="2">
        <v>42571.0</v>
      </c>
      <c r="C143" s="1">
        <f t="shared" si="1"/>
        <v>30</v>
      </c>
      <c r="D143" s="1">
        <v>2016.0</v>
      </c>
      <c r="E143" s="1" t="s">
        <v>62</v>
      </c>
      <c r="F143" s="1" t="s">
        <v>38</v>
      </c>
      <c r="G143" s="1" t="s">
        <v>31</v>
      </c>
      <c r="H143" s="1">
        <v>104.0</v>
      </c>
      <c r="I143" s="1">
        <v>32.0</v>
      </c>
      <c r="J143" s="1">
        <v>72.0</v>
      </c>
      <c r="K143" s="1">
        <v>0.0</v>
      </c>
      <c r="L143" s="1">
        <v>34.0</v>
      </c>
      <c r="M143" s="1">
        <v>38.0</v>
      </c>
      <c r="N143" s="1">
        <v>35.0</v>
      </c>
      <c r="O143" s="1">
        <v>3.0</v>
      </c>
      <c r="P143" s="1">
        <v>0.0</v>
      </c>
      <c r="Q143" s="1">
        <v>1.0</v>
      </c>
      <c r="R143" s="1">
        <v>7.0</v>
      </c>
      <c r="S143" s="1">
        <f t="shared" si="18"/>
        <v>42</v>
      </c>
      <c r="T143" s="1">
        <f t="shared" si="19"/>
        <v>35</v>
      </c>
      <c r="U143" s="1" t="s">
        <v>112</v>
      </c>
      <c r="V143" s="1">
        <v>0.0</v>
      </c>
      <c r="W143" s="1">
        <v>0.0</v>
      </c>
      <c r="X143" s="1">
        <v>0.0</v>
      </c>
    </row>
    <row r="144" ht="15.75" customHeight="1">
      <c r="A144" s="1">
        <v>3.0</v>
      </c>
      <c r="B144" s="2">
        <v>42571.0</v>
      </c>
      <c r="C144" s="1">
        <f t="shared" si="1"/>
        <v>30</v>
      </c>
      <c r="D144" s="1">
        <v>2016.0</v>
      </c>
      <c r="E144" s="1" t="s">
        <v>43</v>
      </c>
      <c r="F144" s="1" t="s">
        <v>75</v>
      </c>
      <c r="G144" s="1" t="s">
        <v>29</v>
      </c>
      <c r="H144" s="1">
        <v>1.0</v>
      </c>
      <c r="I144" s="1">
        <v>0.0</v>
      </c>
      <c r="J144" s="1">
        <v>1.0</v>
      </c>
      <c r="K144" s="1">
        <v>0.0</v>
      </c>
      <c r="L144" s="1">
        <v>0.0</v>
      </c>
      <c r="M144" s="1">
        <v>1.0</v>
      </c>
      <c r="N144" s="1">
        <v>1.0</v>
      </c>
      <c r="O144" s="1">
        <v>0.0</v>
      </c>
      <c r="P144" s="1">
        <v>0.0</v>
      </c>
      <c r="Q144" s="1">
        <v>0.0</v>
      </c>
      <c r="R144" s="1">
        <v>0.0</v>
      </c>
      <c r="S144" s="1">
        <f t="shared" si="18"/>
        <v>1</v>
      </c>
      <c r="T144" s="1">
        <f t="shared" si="19"/>
        <v>0</v>
      </c>
      <c r="V144" s="1">
        <v>0.0</v>
      </c>
      <c r="W144" s="1">
        <v>0.0</v>
      </c>
      <c r="X144" s="1">
        <v>0.0</v>
      </c>
    </row>
    <row r="145" ht="15.75" customHeight="1">
      <c r="A145" s="1">
        <v>3.0</v>
      </c>
      <c r="B145" s="2">
        <v>42571.0</v>
      </c>
      <c r="C145" s="1">
        <f t="shared" si="1"/>
        <v>30</v>
      </c>
      <c r="D145" s="1">
        <v>2016.0</v>
      </c>
      <c r="E145" s="1" t="s">
        <v>43</v>
      </c>
      <c r="F145" s="1" t="s">
        <v>75</v>
      </c>
      <c r="G145" s="1" t="s">
        <v>31</v>
      </c>
      <c r="H145" s="1">
        <v>64.0</v>
      </c>
      <c r="I145" s="1">
        <v>11.0</v>
      </c>
      <c r="J145" s="1">
        <v>53.0</v>
      </c>
      <c r="K145" s="1">
        <v>0.0</v>
      </c>
      <c r="L145" s="1">
        <v>20.0</v>
      </c>
      <c r="M145" s="1">
        <v>33.0</v>
      </c>
      <c r="N145" s="1">
        <v>33.0</v>
      </c>
      <c r="O145" s="1">
        <v>0.0</v>
      </c>
      <c r="P145" s="1">
        <v>0.0</v>
      </c>
      <c r="Q145" s="1">
        <v>0.0</v>
      </c>
      <c r="R145" s="1">
        <v>6.0</v>
      </c>
      <c r="S145" s="1">
        <f t="shared" si="18"/>
        <v>36</v>
      </c>
      <c r="T145" s="1">
        <f t="shared" si="19"/>
        <v>20</v>
      </c>
      <c r="U145" s="1" t="s">
        <v>113</v>
      </c>
      <c r="V145" s="1">
        <v>0.0</v>
      </c>
      <c r="W145" s="1">
        <v>0.0</v>
      </c>
      <c r="X145" s="1">
        <v>0.0</v>
      </c>
    </row>
    <row r="146" ht="15.75" customHeight="1">
      <c r="A146" s="1">
        <v>3.0</v>
      </c>
      <c r="B146" s="2">
        <v>42571.0</v>
      </c>
      <c r="C146" s="1">
        <f t="shared" si="1"/>
        <v>30</v>
      </c>
      <c r="D146" s="1">
        <v>2016.0</v>
      </c>
      <c r="E146" s="1" t="s">
        <v>43</v>
      </c>
      <c r="F146" s="1" t="s">
        <v>44</v>
      </c>
      <c r="G146" s="1" t="s">
        <v>29</v>
      </c>
      <c r="H146" s="1">
        <v>34.0</v>
      </c>
      <c r="I146" s="1">
        <v>11.0</v>
      </c>
      <c r="J146" s="1">
        <v>23.0</v>
      </c>
      <c r="K146" s="1">
        <v>0.0</v>
      </c>
      <c r="L146" s="1">
        <v>18.0</v>
      </c>
      <c r="M146" s="1">
        <v>5.0</v>
      </c>
      <c r="N146" s="1">
        <v>5.0</v>
      </c>
      <c r="O146" s="1">
        <v>0.0</v>
      </c>
      <c r="P146" s="1">
        <v>0.0</v>
      </c>
      <c r="Q146" s="1">
        <v>1.0</v>
      </c>
      <c r="R146" s="1">
        <v>0.0</v>
      </c>
      <c r="S146" s="1">
        <f t="shared" si="18"/>
        <v>5</v>
      </c>
      <c r="T146" s="1">
        <f t="shared" si="19"/>
        <v>19</v>
      </c>
      <c r="U146" s="1" t="s">
        <v>114</v>
      </c>
      <c r="V146" s="1">
        <v>0.0</v>
      </c>
      <c r="W146" s="1">
        <v>0.0</v>
      </c>
      <c r="X146" s="1">
        <v>0.0</v>
      </c>
    </row>
    <row r="147" ht="15.75" customHeight="1">
      <c r="A147" s="1">
        <v>3.0</v>
      </c>
      <c r="B147" s="2">
        <v>42571.0</v>
      </c>
      <c r="C147" s="1">
        <f t="shared" si="1"/>
        <v>30</v>
      </c>
      <c r="D147" s="1">
        <v>2016.0</v>
      </c>
      <c r="E147" s="1" t="s">
        <v>43</v>
      </c>
      <c r="F147" s="1" t="s">
        <v>44</v>
      </c>
      <c r="G147" s="1" t="s">
        <v>31</v>
      </c>
      <c r="H147" s="1">
        <v>193.0</v>
      </c>
      <c r="I147" s="1">
        <v>30.0</v>
      </c>
      <c r="J147" s="1">
        <v>73.0</v>
      </c>
      <c r="K147" s="1">
        <v>0.0</v>
      </c>
      <c r="L147" s="1">
        <v>10.0</v>
      </c>
      <c r="M147" s="1">
        <v>63.0</v>
      </c>
      <c r="N147" s="1">
        <v>63.0</v>
      </c>
      <c r="O147" s="1">
        <v>0.0</v>
      </c>
      <c r="P147" s="1">
        <v>0.0</v>
      </c>
      <c r="Q147" s="1">
        <v>1.0</v>
      </c>
      <c r="R147" s="1">
        <v>26.0</v>
      </c>
      <c r="S147" s="1">
        <f t="shared" si="18"/>
        <v>76</v>
      </c>
      <c r="T147" s="1">
        <f t="shared" si="19"/>
        <v>11</v>
      </c>
      <c r="U147" s="1" t="s">
        <v>115</v>
      </c>
      <c r="V147" s="1">
        <v>0.0</v>
      </c>
      <c r="W147" s="1">
        <v>0.0</v>
      </c>
      <c r="X147" s="1">
        <v>0.0</v>
      </c>
    </row>
    <row r="148" ht="15.75" customHeight="1">
      <c r="A148" s="1">
        <v>3.0</v>
      </c>
      <c r="B148" s="2">
        <v>42571.0</v>
      </c>
      <c r="C148" s="1">
        <f t="shared" si="1"/>
        <v>30</v>
      </c>
      <c r="D148" s="1">
        <v>2016.0</v>
      </c>
      <c r="E148" s="1" t="s">
        <v>39</v>
      </c>
      <c r="F148" s="1" t="s">
        <v>40</v>
      </c>
      <c r="G148" s="1" t="s">
        <v>29</v>
      </c>
      <c r="H148" s="1">
        <v>3.0</v>
      </c>
      <c r="I148" s="1">
        <v>1.0</v>
      </c>
      <c r="J148" s="1">
        <v>2.0</v>
      </c>
      <c r="K148" s="1">
        <v>0.0</v>
      </c>
      <c r="L148" s="1">
        <v>0.0</v>
      </c>
      <c r="M148" s="1">
        <v>2.0</v>
      </c>
      <c r="N148" s="1">
        <v>2.0</v>
      </c>
      <c r="O148" s="1">
        <v>0.0</v>
      </c>
      <c r="P148" s="1">
        <v>0.0</v>
      </c>
      <c r="Q148" s="1">
        <v>0.0</v>
      </c>
      <c r="R148" s="1">
        <v>0.0</v>
      </c>
      <c r="S148" s="1">
        <f t="shared" si="18"/>
        <v>2</v>
      </c>
      <c r="T148" s="1">
        <f t="shared" si="19"/>
        <v>0</v>
      </c>
      <c r="V148" s="1">
        <v>0.0</v>
      </c>
      <c r="W148" s="1">
        <v>0.0</v>
      </c>
      <c r="X148" s="1">
        <v>0.0</v>
      </c>
    </row>
    <row r="149" ht="15.75" customHeight="1">
      <c r="A149" s="1">
        <v>3.0</v>
      </c>
      <c r="B149" s="2">
        <v>42571.0</v>
      </c>
      <c r="C149" s="1">
        <f t="shared" si="1"/>
        <v>30</v>
      </c>
      <c r="D149" s="1">
        <v>2016.0</v>
      </c>
      <c r="E149" s="1" t="s">
        <v>39</v>
      </c>
      <c r="F149" s="1" t="s">
        <v>40</v>
      </c>
      <c r="G149" s="1" t="s">
        <v>31</v>
      </c>
      <c r="H149" s="1">
        <v>59.0</v>
      </c>
      <c r="I149" s="1">
        <v>8.0</v>
      </c>
      <c r="J149" s="1">
        <v>51.0</v>
      </c>
      <c r="K149" s="1">
        <v>0.0</v>
      </c>
      <c r="L149" s="1">
        <v>28.0</v>
      </c>
      <c r="M149" s="1">
        <v>23.0</v>
      </c>
      <c r="N149" s="1">
        <v>23.0</v>
      </c>
      <c r="O149" s="1">
        <v>0.0</v>
      </c>
      <c r="P149" s="1">
        <v>0.0</v>
      </c>
      <c r="Q149" s="1">
        <v>0.0</v>
      </c>
      <c r="R149" s="1">
        <v>4.0</v>
      </c>
      <c r="S149" s="1">
        <f t="shared" si="18"/>
        <v>25</v>
      </c>
      <c r="T149" s="1">
        <f t="shared" si="19"/>
        <v>28</v>
      </c>
      <c r="U149" s="1" t="s">
        <v>116</v>
      </c>
      <c r="V149" s="1">
        <v>0.0</v>
      </c>
      <c r="W149" s="1">
        <v>0.0</v>
      </c>
      <c r="X149" s="1">
        <v>0.0</v>
      </c>
    </row>
    <row r="150" ht="15.75" customHeight="1">
      <c r="A150" s="1">
        <v>3.0</v>
      </c>
      <c r="B150" s="2">
        <v>42571.0</v>
      </c>
      <c r="C150" s="1">
        <f t="shared" si="1"/>
        <v>30</v>
      </c>
      <c r="D150" s="1">
        <v>2016.0</v>
      </c>
      <c r="E150" s="1" t="s">
        <v>39</v>
      </c>
      <c r="F150" s="1" t="s">
        <v>41</v>
      </c>
      <c r="G150" s="1" t="s">
        <v>29</v>
      </c>
      <c r="H150" s="1">
        <v>6.0</v>
      </c>
      <c r="I150" s="1">
        <v>0.0</v>
      </c>
      <c r="J150" s="1">
        <v>6.0</v>
      </c>
      <c r="K150" s="1">
        <v>0.0</v>
      </c>
      <c r="L150" s="1">
        <v>0.0</v>
      </c>
      <c r="M150" s="1">
        <v>6.0</v>
      </c>
      <c r="N150" s="1">
        <v>5.0</v>
      </c>
      <c r="O150" s="1">
        <v>1.0</v>
      </c>
      <c r="P150" s="1">
        <v>0.0</v>
      </c>
      <c r="Q150" s="1">
        <v>1.0</v>
      </c>
      <c r="R150" s="1">
        <v>1.0</v>
      </c>
      <c r="S150" s="1">
        <f t="shared" si="18"/>
        <v>7</v>
      </c>
      <c r="T150" s="1">
        <f t="shared" si="19"/>
        <v>1</v>
      </c>
      <c r="U150" s="1" t="s">
        <v>117</v>
      </c>
      <c r="V150" s="1">
        <v>0.0</v>
      </c>
      <c r="W150" s="1">
        <v>0.0</v>
      </c>
      <c r="X150" s="1">
        <v>0.0</v>
      </c>
    </row>
    <row r="151" ht="15.75" customHeight="1">
      <c r="A151" s="1">
        <v>3.0</v>
      </c>
      <c r="B151" s="2">
        <v>42571.0</v>
      </c>
      <c r="C151" s="1">
        <f t="shared" si="1"/>
        <v>30</v>
      </c>
      <c r="D151" s="1">
        <v>2016.0</v>
      </c>
      <c r="E151" s="1" t="s">
        <v>39</v>
      </c>
      <c r="F151" s="1" t="s">
        <v>41</v>
      </c>
      <c r="G151" s="1" t="s">
        <v>31</v>
      </c>
      <c r="H151" s="1">
        <v>25.0</v>
      </c>
      <c r="I151" s="1">
        <v>6.0</v>
      </c>
      <c r="J151" s="1">
        <v>19.0</v>
      </c>
      <c r="K151" s="1">
        <v>0.0</v>
      </c>
      <c r="L151" s="1">
        <v>5.0</v>
      </c>
      <c r="M151" s="1">
        <v>14.0</v>
      </c>
      <c r="N151" s="1">
        <v>14.0</v>
      </c>
      <c r="O151" s="1">
        <v>0.0</v>
      </c>
      <c r="P151" s="1">
        <v>0.0</v>
      </c>
      <c r="Q151" s="1">
        <v>5.0</v>
      </c>
      <c r="R151" s="1">
        <v>9.0</v>
      </c>
      <c r="S151" s="1">
        <f t="shared" si="18"/>
        <v>19</v>
      </c>
      <c r="T151" s="1">
        <f t="shared" si="19"/>
        <v>8</v>
      </c>
      <c r="U151" s="1" t="s">
        <v>118</v>
      </c>
      <c r="V151" s="1">
        <v>0.0</v>
      </c>
      <c r="W151" s="1">
        <v>0.0</v>
      </c>
      <c r="X151" s="1">
        <v>0.0</v>
      </c>
    </row>
    <row r="152" ht="15.75" customHeight="1">
      <c r="A152" s="1">
        <v>3.0</v>
      </c>
      <c r="B152" s="2">
        <v>42571.0</v>
      </c>
      <c r="C152" s="1">
        <f t="shared" si="1"/>
        <v>30</v>
      </c>
      <c r="D152" s="1">
        <v>2016.0</v>
      </c>
      <c r="E152" s="1" t="s">
        <v>39</v>
      </c>
      <c r="F152" s="1" t="s">
        <v>42</v>
      </c>
      <c r="G152" s="1" t="s">
        <v>29</v>
      </c>
      <c r="H152" s="1">
        <v>1.0</v>
      </c>
      <c r="I152" s="1">
        <v>0.0</v>
      </c>
      <c r="J152" s="1">
        <v>1.0</v>
      </c>
      <c r="K152" s="1">
        <v>0.0</v>
      </c>
      <c r="L152" s="1">
        <v>1.0</v>
      </c>
      <c r="M152" s="1">
        <v>0.0</v>
      </c>
      <c r="N152" s="1">
        <v>0.0</v>
      </c>
      <c r="O152" s="1">
        <v>0.0</v>
      </c>
      <c r="P152" s="1">
        <v>0.0</v>
      </c>
      <c r="Q152" s="1">
        <v>0.0</v>
      </c>
      <c r="R152" s="1">
        <v>0.0</v>
      </c>
      <c r="S152" s="1">
        <f t="shared" si="18"/>
        <v>0</v>
      </c>
      <c r="T152" s="1">
        <f t="shared" si="19"/>
        <v>1</v>
      </c>
      <c r="U152" s="1" t="s">
        <v>119</v>
      </c>
      <c r="V152" s="1">
        <v>0.0</v>
      </c>
      <c r="W152" s="1">
        <v>0.0</v>
      </c>
      <c r="X152" s="1">
        <v>0.0</v>
      </c>
    </row>
    <row r="153" ht="15.75" customHeight="1">
      <c r="A153" s="1">
        <v>3.0</v>
      </c>
      <c r="B153" s="2">
        <v>42571.0</v>
      </c>
      <c r="C153" s="1">
        <f t="shared" si="1"/>
        <v>30</v>
      </c>
      <c r="D153" s="1">
        <v>2016.0</v>
      </c>
      <c r="E153" s="1" t="s">
        <v>39</v>
      </c>
      <c r="F153" s="1" t="s">
        <v>42</v>
      </c>
      <c r="G153" s="1" t="s">
        <v>31</v>
      </c>
      <c r="H153" s="1">
        <v>5.0</v>
      </c>
      <c r="I153" s="1">
        <v>1.0</v>
      </c>
      <c r="J153" s="1">
        <v>4.0</v>
      </c>
      <c r="K153" s="1">
        <v>0.0</v>
      </c>
      <c r="L153" s="1">
        <v>0.0</v>
      </c>
      <c r="M153" s="1">
        <v>5.0</v>
      </c>
      <c r="N153" s="1">
        <v>5.0</v>
      </c>
      <c r="O153" s="1">
        <v>0.0</v>
      </c>
      <c r="P153" s="1">
        <v>0.0</v>
      </c>
      <c r="Q153" s="1">
        <v>0.0</v>
      </c>
      <c r="R153" s="1">
        <v>0.0</v>
      </c>
      <c r="S153" s="1">
        <f t="shared" si="18"/>
        <v>5</v>
      </c>
      <c r="T153" s="1">
        <f t="shared" si="19"/>
        <v>0</v>
      </c>
      <c r="V153" s="1">
        <v>0.0</v>
      </c>
      <c r="W153" s="1">
        <v>0.0</v>
      </c>
      <c r="X153" s="1">
        <v>0.0</v>
      </c>
    </row>
    <row r="154" ht="15.75" customHeight="1">
      <c r="A154" s="1">
        <v>3.0</v>
      </c>
      <c r="B154" s="2">
        <v>42571.0</v>
      </c>
      <c r="C154" s="1">
        <f t="shared" si="1"/>
        <v>30</v>
      </c>
      <c r="D154" s="1">
        <v>2016.0</v>
      </c>
      <c r="E154" s="1" t="s">
        <v>45</v>
      </c>
      <c r="F154" s="1" t="s">
        <v>46</v>
      </c>
      <c r="G154" s="1" t="s">
        <v>29</v>
      </c>
      <c r="H154" s="1">
        <v>15.0</v>
      </c>
      <c r="I154" s="1">
        <v>4.0</v>
      </c>
      <c r="J154" s="1">
        <v>11.0</v>
      </c>
      <c r="K154" s="1">
        <v>0.0</v>
      </c>
      <c r="L154" s="1">
        <v>0.0</v>
      </c>
      <c r="M154" s="1">
        <v>11.0</v>
      </c>
      <c r="N154" s="1">
        <v>11.0</v>
      </c>
      <c r="O154" s="1">
        <v>0.0</v>
      </c>
      <c r="P154" s="1">
        <v>0.0</v>
      </c>
      <c r="Q154" s="1">
        <v>4.0</v>
      </c>
      <c r="R154" s="1">
        <v>17.0</v>
      </c>
      <c r="S154" s="1">
        <f t="shared" si="18"/>
        <v>20</v>
      </c>
      <c r="T154" s="1">
        <f t="shared" si="19"/>
        <v>2</v>
      </c>
      <c r="U154" s="1" t="s">
        <v>120</v>
      </c>
      <c r="V154" s="1">
        <v>0.0</v>
      </c>
      <c r="W154" s="1">
        <v>0.0</v>
      </c>
      <c r="X154" s="1">
        <v>0.0</v>
      </c>
    </row>
    <row r="155" ht="15.75" customHeight="1">
      <c r="A155" s="1">
        <v>3.0</v>
      </c>
      <c r="B155" s="2">
        <v>42571.0</v>
      </c>
      <c r="C155" s="1">
        <f t="shared" si="1"/>
        <v>30</v>
      </c>
      <c r="D155" s="1">
        <v>2016.0</v>
      </c>
      <c r="E155" s="1" t="s">
        <v>45</v>
      </c>
      <c r="F155" s="1" t="s">
        <v>46</v>
      </c>
      <c r="G155" s="1" t="s">
        <v>31</v>
      </c>
      <c r="H155" s="1">
        <v>32.0</v>
      </c>
      <c r="I155" s="1">
        <v>16.0</v>
      </c>
      <c r="J155" s="1">
        <v>16.0</v>
      </c>
      <c r="K155" s="1">
        <v>0.0</v>
      </c>
      <c r="L155" s="1">
        <v>1.0</v>
      </c>
      <c r="M155" s="1">
        <v>15.0</v>
      </c>
      <c r="N155" s="1">
        <v>15.0</v>
      </c>
      <c r="O155" s="1">
        <v>0.0</v>
      </c>
      <c r="P155" s="1">
        <v>0.0</v>
      </c>
      <c r="Q155" s="1">
        <v>0.0</v>
      </c>
      <c r="R155" s="1">
        <v>0.0</v>
      </c>
      <c r="S155" s="1">
        <f t="shared" si="18"/>
        <v>15</v>
      </c>
      <c r="T155" s="1">
        <f t="shared" si="19"/>
        <v>1</v>
      </c>
      <c r="V155" s="1">
        <v>0.0</v>
      </c>
      <c r="W155" s="1">
        <v>0.0</v>
      </c>
      <c r="X155" s="1">
        <v>0.0</v>
      </c>
    </row>
    <row r="156" ht="15.75" customHeight="1">
      <c r="A156" s="1">
        <v>3.0</v>
      </c>
      <c r="B156" s="2">
        <v>42571.0</v>
      </c>
      <c r="C156" s="1">
        <f t="shared" si="1"/>
        <v>30</v>
      </c>
      <c r="D156" s="1">
        <v>2016.0</v>
      </c>
      <c r="E156" s="1" t="s">
        <v>45</v>
      </c>
      <c r="F156" s="1" t="s">
        <v>48</v>
      </c>
      <c r="G156" s="1" t="s">
        <v>29</v>
      </c>
      <c r="H156" s="1">
        <v>77.0</v>
      </c>
      <c r="I156" s="1">
        <v>16.0</v>
      </c>
      <c r="J156" s="1">
        <v>61.0</v>
      </c>
      <c r="K156" s="1">
        <v>0.0</v>
      </c>
      <c r="L156" s="1">
        <v>11.0</v>
      </c>
      <c r="M156" s="1">
        <v>50.0</v>
      </c>
      <c r="N156" s="1">
        <v>49.0</v>
      </c>
      <c r="O156" s="1">
        <v>1.0</v>
      </c>
      <c r="P156" s="1">
        <v>0.0</v>
      </c>
      <c r="Q156" s="1">
        <v>0.0</v>
      </c>
      <c r="R156" s="1">
        <v>0.0</v>
      </c>
      <c r="S156" s="1">
        <f t="shared" si="18"/>
        <v>50</v>
      </c>
      <c r="T156" s="1">
        <f t="shared" si="19"/>
        <v>11</v>
      </c>
      <c r="V156" s="1">
        <v>0.0</v>
      </c>
      <c r="W156" s="1">
        <v>0.0</v>
      </c>
      <c r="X156" s="1">
        <v>0.0</v>
      </c>
    </row>
    <row r="157" ht="15.75" customHeight="1">
      <c r="A157" s="1">
        <v>3.0</v>
      </c>
      <c r="B157" s="2">
        <v>42571.0</v>
      </c>
      <c r="C157" s="1">
        <f t="shared" si="1"/>
        <v>30</v>
      </c>
      <c r="D157" s="1">
        <v>2016.0</v>
      </c>
      <c r="E157" s="1" t="s">
        <v>45</v>
      </c>
      <c r="F157" s="1" t="s">
        <v>48</v>
      </c>
      <c r="G157" s="1" t="s">
        <v>31</v>
      </c>
      <c r="H157" s="1" t="s">
        <v>30</v>
      </c>
      <c r="I157" s="1" t="s">
        <v>30</v>
      </c>
      <c r="J157" s="1" t="s">
        <v>30</v>
      </c>
      <c r="K157" s="1" t="s">
        <v>30</v>
      </c>
      <c r="L157" s="1" t="s">
        <v>30</v>
      </c>
      <c r="M157" s="1" t="s">
        <v>30</v>
      </c>
      <c r="N157" s="1" t="s">
        <v>30</v>
      </c>
      <c r="O157" s="1" t="s">
        <v>30</v>
      </c>
      <c r="P157" s="1">
        <v>0.0</v>
      </c>
      <c r="Q157" s="1" t="s">
        <v>30</v>
      </c>
      <c r="R157" s="1" t="s">
        <v>30</v>
      </c>
      <c r="S157" s="1" t="s">
        <v>30</v>
      </c>
      <c r="T157" s="1" t="s">
        <v>30</v>
      </c>
      <c r="U157" s="1" t="s">
        <v>108</v>
      </c>
      <c r="V157" s="1" t="s">
        <v>30</v>
      </c>
      <c r="W157" s="1" t="s">
        <v>30</v>
      </c>
      <c r="X157" s="1" t="s">
        <v>30</v>
      </c>
    </row>
    <row r="158" ht="15.75" customHeight="1">
      <c r="A158" s="1">
        <v>4.0</v>
      </c>
      <c r="B158" s="2">
        <v>42591.0</v>
      </c>
      <c r="C158" s="1">
        <f t="shared" si="1"/>
        <v>33</v>
      </c>
      <c r="D158" s="1">
        <v>2016.0</v>
      </c>
      <c r="E158" s="1" t="s">
        <v>27</v>
      </c>
      <c r="F158" s="1" t="s">
        <v>28</v>
      </c>
      <c r="G158" s="1" t="s">
        <v>29</v>
      </c>
      <c r="H158" s="1">
        <v>46.0</v>
      </c>
      <c r="I158" s="1">
        <v>17.0</v>
      </c>
      <c r="J158" s="1">
        <v>29.0</v>
      </c>
      <c r="L158" s="1">
        <v>3.0</v>
      </c>
      <c r="M158" s="1">
        <v>25.0</v>
      </c>
      <c r="N158" s="1">
        <v>25.0</v>
      </c>
      <c r="O158" s="1">
        <v>0.0</v>
      </c>
      <c r="P158" s="1">
        <v>0.0</v>
      </c>
      <c r="Q158" s="1">
        <v>0.0</v>
      </c>
      <c r="R158" s="1">
        <v>1.0</v>
      </c>
      <c r="S158" s="1">
        <f t="shared" ref="S158:S182" si="20">ROUND((0.5*R158)+M158,0)</f>
        <v>26</v>
      </c>
      <c r="T158" s="1">
        <f t="shared" ref="T158:T182" si="21">ROUND((0.5*Q158)+L158,0)</f>
        <v>3</v>
      </c>
      <c r="U158" s="1" t="s">
        <v>121</v>
      </c>
      <c r="V158" s="1">
        <v>0.0</v>
      </c>
      <c r="W158" s="1">
        <v>0.0</v>
      </c>
      <c r="X158" s="1">
        <v>0.0</v>
      </c>
    </row>
    <row r="159" ht="15.75" customHeight="1">
      <c r="A159" s="1">
        <v>4.0</v>
      </c>
      <c r="B159" s="2">
        <v>42591.0</v>
      </c>
      <c r="C159" s="1">
        <f t="shared" si="1"/>
        <v>33</v>
      </c>
      <c r="D159" s="1">
        <v>2016.0</v>
      </c>
      <c r="E159" s="1" t="s">
        <v>27</v>
      </c>
      <c r="F159" s="1" t="s">
        <v>28</v>
      </c>
      <c r="G159" s="1" t="s">
        <v>31</v>
      </c>
      <c r="H159" s="1">
        <v>15.0</v>
      </c>
      <c r="I159" s="1">
        <v>5.0</v>
      </c>
      <c r="J159" s="1">
        <v>10.0</v>
      </c>
      <c r="L159" s="1">
        <v>2.0</v>
      </c>
      <c r="M159" s="1">
        <v>7.0</v>
      </c>
      <c r="N159" s="1">
        <v>7.0</v>
      </c>
      <c r="O159" s="1">
        <v>0.0</v>
      </c>
      <c r="P159" s="1">
        <v>0.0</v>
      </c>
      <c r="Q159" s="1">
        <v>0.0</v>
      </c>
      <c r="R159" s="1">
        <v>0.0</v>
      </c>
      <c r="S159" s="1">
        <f t="shared" si="20"/>
        <v>7</v>
      </c>
      <c r="T159" s="1">
        <f t="shared" si="21"/>
        <v>2</v>
      </c>
      <c r="V159" s="1">
        <v>0.0</v>
      </c>
      <c r="W159" s="1">
        <v>0.0</v>
      </c>
      <c r="X159" s="1">
        <v>0.0</v>
      </c>
    </row>
    <row r="160" ht="15.75" customHeight="1">
      <c r="A160" s="1">
        <v>4.0</v>
      </c>
      <c r="B160" s="2">
        <v>42591.0</v>
      </c>
      <c r="C160" s="1">
        <f t="shared" si="1"/>
        <v>33</v>
      </c>
      <c r="D160" s="1">
        <v>2016.0</v>
      </c>
      <c r="E160" s="1" t="s">
        <v>27</v>
      </c>
      <c r="F160" s="1" t="s">
        <v>33</v>
      </c>
      <c r="G160" s="1" t="s">
        <v>29</v>
      </c>
      <c r="H160" s="1">
        <v>10.0</v>
      </c>
      <c r="I160" s="1">
        <v>9.0</v>
      </c>
      <c r="J160" s="1">
        <v>1.0</v>
      </c>
      <c r="K160" s="1">
        <v>0.0</v>
      </c>
      <c r="L160" s="1">
        <v>1.0</v>
      </c>
      <c r="M160" s="1">
        <v>0.0</v>
      </c>
      <c r="N160" s="1">
        <v>0.0</v>
      </c>
      <c r="O160" s="1">
        <v>0.0</v>
      </c>
      <c r="P160" s="1">
        <v>0.0</v>
      </c>
      <c r="Q160" s="1">
        <v>0.0</v>
      </c>
      <c r="R160" s="1">
        <v>1.0</v>
      </c>
      <c r="S160" s="1">
        <f t="shared" si="20"/>
        <v>1</v>
      </c>
      <c r="T160" s="1">
        <f t="shared" si="21"/>
        <v>1</v>
      </c>
      <c r="V160" s="1">
        <v>0.0</v>
      </c>
      <c r="W160" s="1">
        <v>0.0</v>
      </c>
      <c r="X160" s="1">
        <v>0.0</v>
      </c>
    </row>
    <row r="161" ht="15.75" customHeight="1">
      <c r="A161" s="1">
        <v>4.0</v>
      </c>
      <c r="B161" s="2">
        <v>42591.0</v>
      </c>
      <c r="C161" s="1">
        <f t="shared" si="1"/>
        <v>33</v>
      </c>
      <c r="D161" s="1">
        <v>2016.0</v>
      </c>
      <c r="E161" s="1" t="s">
        <v>27</v>
      </c>
      <c r="F161" s="1" t="s">
        <v>33</v>
      </c>
      <c r="G161" s="1" t="s">
        <v>31</v>
      </c>
      <c r="H161" s="1">
        <v>90.0</v>
      </c>
      <c r="I161" s="1">
        <v>44.0</v>
      </c>
      <c r="J161" s="1">
        <v>51.0</v>
      </c>
      <c r="L161" s="1">
        <v>0.0</v>
      </c>
      <c r="M161" s="1">
        <v>50.0</v>
      </c>
      <c r="N161" s="1">
        <v>50.0</v>
      </c>
      <c r="O161" s="1">
        <v>0.0</v>
      </c>
      <c r="P161" s="1">
        <v>0.0</v>
      </c>
      <c r="Q161" s="1">
        <v>0.0</v>
      </c>
      <c r="R161" s="1">
        <v>0.0</v>
      </c>
      <c r="S161" s="1">
        <f t="shared" si="20"/>
        <v>50</v>
      </c>
      <c r="T161" s="1">
        <f t="shared" si="21"/>
        <v>0</v>
      </c>
      <c r="V161" s="1">
        <v>0.0</v>
      </c>
      <c r="W161" s="1">
        <v>0.0</v>
      </c>
      <c r="X161" s="1">
        <v>0.0</v>
      </c>
    </row>
    <row r="162" ht="15.75" customHeight="1">
      <c r="A162" s="1">
        <v>4.0</v>
      </c>
      <c r="B162" s="2">
        <v>42591.0</v>
      </c>
      <c r="C162" s="1">
        <f t="shared" si="1"/>
        <v>33</v>
      </c>
      <c r="D162" s="1">
        <v>2016.0</v>
      </c>
      <c r="E162" s="1" t="s">
        <v>27</v>
      </c>
      <c r="F162" s="1" t="s">
        <v>34</v>
      </c>
      <c r="G162" s="1" t="s">
        <v>29</v>
      </c>
      <c r="H162" s="1">
        <v>27.0</v>
      </c>
      <c r="I162" s="1">
        <v>10.0</v>
      </c>
      <c r="J162" s="1">
        <v>17.0</v>
      </c>
      <c r="K162" s="1">
        <v>0.0</v>
      </c>
      <c r="L162" s="1">
        <v>5.0</v>
      </c>
      <c r="M162" s="1">
        <v>12.0</v>
      </c>
      <c r="N162" s="1">
        <v>12.0</v>
      </c>
      <c r="O162" s="1">
        <v>0.0</v>
      </c>
      <c r="P162" s="1">
        <v>0.0</v>
      </c>
      <c r="Q162" s="1">
        <v>0.0</v>
      </c>
      <c r="R162" s="1">
        <v>0.0</v>
      </c>
      <c r="S162" s="1">
        <f t="shared" si="20"/>
        <v>12</v>
      </c>
      <c r="T162" s="1">
        <f t="shared" si="21"/>
        <v>5</v>
      </c>
      <c r="V162" s="1">
        <v>0.0</v>
      </c>
      <c r="W162" s="1">
        <v>0.0</v>
      </c>
      <c r="X162" s="1">
        <v>0.0</v>
      </c>
    </row>
    <row r="163" ht="15.75" customHeight="1">
      <c r="A163" s="1">
        <v>4.0</v>
      </c>
      <c r="B163" s="2">
        <v>42591.0</v>
      </c>
      <c r="C163" s="1">
        <f t="shared" si="1"/>
        <v>33</v>
      </c>
      <c r="D163" s="1">
        <v>2016.0</v>
      </c>
      <c r="E163" s="1" t="s">
        <v>27</v>
      </c>
      <c r="F163" s="1" t="s">
        <v>34</v>
      </c>
      <c r="G163" s="1" t="s">
        <v>31</v>
      </c>
      <c r="H163" s="1">
        <v>36.0</v>
      </c>
      <c r="I163" s="1">
        <v>14.0</v>
      </c>
      <c r="J163" s="1">
        <v>22.0</v>
      </c>
      <c r="K163" s="1">
        <v>0.0</v>
      </c>
      <c r="L163" s="1">
        <v>2.0</v>
      </c>
      <c r="M163" s="1">
        <v>20.0</v>
      </c>
      <c r="N163" s="1">
        <v>20.0</v>
      </c>
      <c r="O163" s="1">
        <v>0.0</v>
      </c>
      <c r="P163" s="1">
        <v>0.0</v>
      </c>
      <c r="Q163" s="1">
        <v>0.0</v>
      </c>
      <c r="R163" s="1">
        <v>3.0</v>
      </c>
      <c r="S163" s="1">
        <f t="shared" si="20"/>
        <v>22</v>
      </c>
      <c r="T163" s="1">
        <f t="shared" si="21"/>
        <v>2</v>
      </c>
      <c r="V163" s="1">
        <v>0.0</v>
      </c>
      <c r="W163" s="1">
        <v>0.0</v>
      </c>
      <c r="X163" s="1">
        <v>0.0</v>
      </c>
    </row>
    <row r="164" ht="15.75" customHeight="1">
      <c r="A164" s="1">
        <v>4.0</v>
      </c>
      <c r="B164" s="2">
        <v>42591.0</v>
      </c>
      <c r="C164" s="1">
        <f t="shared" si="1"/>
        <v>33</v>
      </c>
      <c r="D164" s="1">
        <v>2016.0</v>
      </c>
      <c r="E164" s="1" t="s">
        <v>62</v>
      </c>
      <c r="F164" s="1" t="s">
        <v>36</v>
      </c>
      <c r="G164" s="1" t="s">
        <v>29</v>
      </c>
      <c r="H164" s="1">
        <v>45.0</v>
      </c>
      <c r="I164" s="1">
        <v>4.0</v>
      </c>
      <c r="J164" s="1">
        <v>41.0</v>
      </c>
      <c r="K164" s="1">
        <v>0.0</v>
      </c>
      <c r="L164" s="1">
        <v>27.0</v>
      </c>
      <c r="M164" s="1">
        <v>14.0</v>
      </c>
      <c r="N164" s="1">
        <v>14.0</v>
      </c>
      <c r="O164" s="1">
        <v>0.0</v>
      </c>
      <c r="P164" s="1">
        <v>0.0</v>
      </c>
      <c r="Q164" s="1">
        <v>0.0</v>
      </c>
      <c r="R164" s="1">
        <v>1.0</v>
      </c>
      <c r="S164" s="1">
        <f t="shared" si="20"/>
        <v>15</v>
      </c>
      <c r="T164" s="1">
        <f t="shared" si="21"/>
        <v>27</v>
      </c>
      <c r="U164" s="1" t="s">
        <v>122</v>
      </c>
      <c r="V164" s="1">
        <v>0.0</v>
      </c>
      <c r="W164" s="1">
        <v>0.0</v>
      </c>
      <c r="X164" s="1">
        <v>0.0</v>
      </c>
    </row>
    <row r="165" ht="15.75" customHeight="1">
      <c r="A165" s="1">
        <v>4.0</v>
      </c>
      <c r="B165" s="2">
        <v>42591.0</v>
      </c>
      <c r="C165" s="1">
        <f t="shared" si="1"/>
        <v>33</v>
      </c>
      <c r="D165" s="1">
        <v>2016.0</v>
      </c>
      <c r="E165" s="1" t="s">
        <v>62</v>
      </c>
      <c r="F165" s="1" t="s">
        <v>36</v>
      </c>
      <c r="G165" s="1" t="s">
        <v>31</v>
      </c>
      <c r="H165" s="1">
        <v>3.0</v>
      </c>
      <c r="I165" s="1">
        <v>2.0</v>
      </c>
      <c r="J165" s="1">
        <v>1.0</v>
      </c>
      <c r="K165" s="1">
        <v>0.0</v>
      </c>
      <c r="L165" s="1">
        <v>0.0</v>
      </c>
      <c r="M165" s="1">
        <v>1.0</v>
      </c>
      <c r="N165" s="1">
        <v>1.0</v>
      </c>
      <c r="O165" s="1">
        <v>0.0</v>
      </c>
      <c r="P165" s="1">
        <v>0.0</v>
      </c>
      <c r="Q165" s="1">
        <v>0.0</v>
      </c>
      <c r="R165" s="1">
        <v>2.0</v>
      </c>
      <c r="S165" s="1">
        <f t="shared" si="20"/>
        <v>2</v>
      </c>
      <c r="T165" s="1">
        <f t="shared" si="21"/>
        <v>0</v>
      </c>
      <c r="U165" s="1" t="s">
        <v>123</v>
      </c>
      <c r="V165" s="1">
        <v>0.0</v>
      </c>
      <c r="W165" s="1">
        <v>0.0</v>
      </c>
      <c r="X165" s="1">
        <v>0.0</v>
      </c>
    </row>
    <row r="166" ht="15.75" customHeight="1">
      <c r="A166" s="1">
        <v>4.0</v>
      </c>
      <c r="B166" s="2">
        <v>42591.0</v>
      </c>
      <c r="C166" s="1">
        <f t="shared" si="1"/>
        <v>33</v>
      </c>
      <c r="D166" s="1">
        <v>2016.0</v>
      </c>
      <c r="E166" s="1" t="s">
        <v>62</v>
      </c>
      <c r="F166" s="1" t="s">
        <v>37</v>
      </c>
      <c r="G166" s="1" t="s">
        <v>29</v>
      </c>
      <c r="H166" s="1">
        <v>3.0</v>
      </c>
      <c r="I166" s="1">
        <v>2.0</v>
      </c>
      <c r="J166" s="1">
        <v>1.0</v>
      </c>
      <c r="K166" s="1">
        <v>0.0</v>
      </c>
      <c r="L166" s="1">
        <v>0.0</v>
      </c>
      <c r="M166" s="1">
        <v>1.0</v>
      </c>
      <c r="N166" s="1">
        <v>1.0</v>
      </c>
      <c r="O166" s="1">
        <v>0.0</v>
      </c>
      <c r="P166" s="1">
        <v>0.0</v>
      </c>
      <c r="Q166" s="1">
        <v>2.0</v>
      </c>
      <c r="R166" s="1">
        <v>11.0</v>
      </c>
      <c r="S166" s="1">
        <f t="shared" si="20"/>
        <v>7</v>
      </c>
      <c r="T166" s="1">
        <f t="shared" si="21"/>
        <v>1</v>
      </c>
      <c r="U166" s="1" t="s">
        <v>124</v>
      </c>
      <c r="V166" s="1">
        <v>0.0</v>
      </c>
      <c r="W166" s="1">
        <v>0.0</v>
      </c>
      <c r="X166" s="1">
        <v>0.0</v>
      </c>
    </row>
    <row r="167" ht="15.75" customHeight="1">
      <c r="A167" s="1">
        <v>4.0</v>
      </c>
      <c r="B167" s="2">
        <v>42591.0</v>
      </c>
      <c r="C167" s="1">
        <f t="shared" si="1"/>
        <v>33</v>
      </c>
      <c r="D167" s="1">
        <v>2016.0</v>
      </c>
      <c r="E167" s="1" t="s">
        <v>62</v>
      </c>
      <c r="F167" s="1" t="s">
        <v>37</v>
      </c>
      <c r="G167" s="1" t="s">
        <v>31</v>
      </c>
      <c r="H167" s="1">
        <v>8.0</v>
      </c>
      <c r="I167" s="1">
        <v>2.0</v>
      </c>
      <c r="J167" s="1">
        <v>6.0</v>
      </c>
      <c r="K167" s="1">
        <v>0.0</v>
      </c>
      <c r="L167" s="1">
        <v>0.0</v>
      </c>
      <c r="M167" s="1">
        <v>6.0</v>
      </c>
      <c r="N167" s="1">
        <v>6.0</v>
      </c>
      <c r="O167" s="1">
        <v>0.0</v>
      </c>
      <c r="P167" s="1">
        <v>0.0</v>
      </c>
      <c r="Q167" s="1">
        <v>1.0</v>
      </c>
      <c r="R167" s="1">
        <v>0.0</v>
      </c>
      <c r="S167" s="1">
        <f t="shared" si="20"/>
        <v>6</v>
      </c>
      <c r="T167" s="1">
        <f t="shared" si="21"/>
        <v>1</v>
      </c>
      <c r="U167" s="1" t="s">
        <v>114</v>
      </c>
      <c r="V167" s="1">
        <v>0.0</v>
      </c>
      <c r="W167" s="1">
        <v>0.0</v>
      </c>
      <c r="X167" s="1">
        <v>0.0</v>
      </c>
    </row>
    <row r="168" ht="15.75" customHeight="1">
      <c r="A168" s="1">
        <v>4.0</v>
      </c>
      <c r="B168" s="2">
        <v>42591.0</v>
      </c>
      <c r="C168" s="1">
        <f t="shared" si="1"/>
        <v>33</v>
      </c>
      <c r="D168" s="1">
        <v>2016.0</v>
      </c>
      <c r="E168" s="1" t="s">
        <v>62</v>
      </c>
      <c r="F168" s="1" t="s">
        <v>38</v>
      </c>
      <c r="G168" s="1" t="s">
        <v>29</v>
      </c>
      <c r="H168" s="1">
        <v>153.0</v>
      </c>
      <c r="I168" s="1">
        <v>62.0</v>
      </c>
      <c r="J168" s="1">
        <v>91.0</v>
      </c>
      <c r="K168" s="1">
        <v>0.0</v>
      </c>
      <c r="L168" s="1">
        <v>16.0</v>
      </c>
      <c r="M168" s="1">
        <v>75.0</v>
      </c>
      <c r="N168" s="1">
        <v>75.0</v>
      </c>
      <c r="O168" s="1">
        <v>0.0</v>
      </c>
      <c r="P168" s="1">
        <v>0.0</v>
      </c>
      <c r="Q168" s="1">
        <v>0.0</v>
      </c>
      <c r="R168" s="1">
        <v>12.0</v>
      </c>
      <c r="S168" s="1">
        <f t="shared" si="20"/>
        <v>81</v>
      </c>
      <c r="T168" s="1">
        <f t="shared" si="21"/>
        <v>16</v>
      </c>
      <c r="U168" s="1" t="s">
        <v>125</v>
      </c>
      <c r="V168" s="1">
        <v>0.0</v>
      </c>
      <c r="W168" s="1">
        <v>0.0</v>
      </c>
      <c r="X168" s="1">
        <v>0.0</v>
      </c>
    </row>
    <row r="169" ht="15.75" customHeight="1">
      <c r="A169" s="1">
        <v>4.0</v>
      </c>
      <c r="B169" s="2">
        <v>42591.0</v>
      </c>
      <c r="C169" s="1">
        <f t="shared" si="1"/>
        <v>33</v>
      </c>
      <c r="D169" s="1">
        <v>2016.0</v>
      </c>
      <c r="E169" s="1" t="s">
        <v>62</v>
      </c>
      <c r="F169" s="1" t="s">
        <v>38</v>
      </c>
      <c r="G169" s="1" t="s">
        <v>31</v>
      </c>
      <c r="H169" s="1">
        <v>311.0</v>
      </c>
      <c r="I169" s="1">
        <v>160.0</v>
      </c>
      <c r="J169" s="1">
        <v>151.0</v>
      </c>
      <c r="K169" s="1">
        <v>0.0</v>
      </c>
      <c r="L169" s="1">
        <v>6.0</v>
      </c>
      <c r="M169" s="1">
        <v>145.0</v>
      </c>
      <c r="N169" s="1">
        <v>144.0</v>
      </c>
      <c r="O169" s="1">
        <v>1.0</v>
      </c>
      <c r="P169" s="1">
        <v>0.0</v>
      </c>
      <c r="Q169" s="1">
        <v>0.0</v>
      </c>
      <c r="R169" s="1">
        <v>9.0</v>
      </c>
      <c r="S169" s="1">
        <f t="shared" si="20"/>
        <v>150</v>
      </c>
      <c r="T169" s="1">
        <f t="shared" si="21"/>
        <v>6</v>
      </c>
      <c r="U169" s="1" t="s">
        <v>126</v>
      </c>
      <c r="V169" s="1">
        <v>0.0</v>
      </c>
      <c r="W169" s="1">
        <v>0.0</v>
      </c>
      <c r="X169" s="1">
        <v>0.0</v>
      </c>
    </row>
    <row r="170" ht="15.75" customHeight="1">
      <c r="A170" s="1">
        <v>4.0</v>
      </c>
      <c r="B170" s="2">
        <v>42591.0</v>
      </c>
      <c r="C170" s="1">
        <f t="shared" si="1"/>
        <v>33</v>
      </c>
      <c r="D170" s="1">
        <v>2016.0</v>
      </c>
      <c r="E170" s="1" t="s">
        <v>43</v>
      </c>
      <c r="F170" s="1" t="s">
        <v>75</v>
      </c>
      <c r="G170" s="1" t="s">
        <v>29</v>
      </c>
      <c r="H170" s="1">
        <v>19.0</v>
      </c>
      <c r="I170" s="1">
        <v>6.0</v>
      </c>
      <c r="J170" s="1">
        <v>13.0</v>
      </c>
      <c r="K170" s="1">
        <v>0.0</v>
      </c>
      <c r="L170" s="1">
        <v>2.0</v>
      </c>
      <c r="M170" s="1">
        <v>11.0</v>
      </c>
      <c r="N170" s="1">
        <v>11.0</v>
      </c>
      <c r="O170" s="1">
        <v>0.0</v>
      </c>
      <c r="P170" s="1">
        <v>0.0</v>
      </c>
      <c r="Q170" s="1">
        <v>0.0</v>
      </c>
      <c r="R170" s="1">
        <v>2.0</v>
      </c>
      <c r="S170" s="1">
        <f t="shared" si="20"/>
        <v>12</v>
      </c>
      <c r="T170" s="1">
        <f t="shared" si="21"/>
        <v>2</v>
      </c>
      <c r="U170" s="1" t="s">
        <v>123</v>
      </c>
      <c r="V170" s="1">
        <v>0.0</v>
      </c>
      <c r="W170" s="1">
        <v>0.0</v>
      </c>
      <c r="X170" s="1">
        <v>0.0</v>
      </c>
    </row>
    <row r="171" ht="15.75" customHeight="1">
      <c r="A171" s="1">
        <v>4.0</v>
      </c>
      <c r="B171" s="2">
        <v>42591.0</v>
      </c>
      <c r="C171" s="1">
        <f t="shared" si="1"/>
        <v>33</v>
      </c>
      <c r="D171" s="1">
        <v>2016.0</v>
      </c>
      <c r="E171" s="1" t="s">
        <v>43</v>
      </c>
      <c r="F171" s="1" t="s">
        <v>75</v>
      </c>
      <c r="G171" s="1" t="s">
        <v>31</v>
      </c>
      <c r="H171" s="1">
        <v>267.0</v>
      </c>
      <c r="I171" s="1">
        <v>119.0</v>
      </c>
      <c r="J171" s="1">
        <v>148.0</v>
      </c>
      <c r="K171" s="1">
        <v>0.0</v>
      </c>
      <c r="L171" s="1">
        <v>23.0</v>
      </c>
      <c r="M171" s="1">
        <v>125.0</v>
      </c>
      <c r="N171" s="1">
        <v>125.0</v>
      </c>
      <c r="O171" s="1">
        <v>0.0</v>
      </c>
      <c r="P171" s="1">
        <v>0.0</v>
      </c>
      <c r="Q171" s="1">
        <v>0.0</v>
      </c>
      <c r="R171" s="1">
        <v>0.0</v>
      </c>
      <c r="S171" s="1">
        <f t="shared" si="20"/>
        <v>125</v>
      </c>
      <c r="T171" s="1">
        <f t="shared" si="21"/>
        <v>23</v>
      </c>
      <c r="U171" s="1" t="s">
        <v>127</v>
      </c>
      <c r="V171" s="1">
        <v>0.0</v>
      </c>
      <c r="W171" s="1">
        <v>0.0</v>
      </c>
      <c r="X171" s="1">
        <v>0.0</v>
      </c>
    </row>
    <row r="172" ht="15.75" customHeight="1">
      <c r="A172" s="1">
        <v>4.0</v>
      </c>
      <c r="B172" s="2">
        <v>42591.0</v>
      </c>
      <c r="C172" s="1">
        <f t="shared" si="1"/>
        <v>33</v>
      </c>
      <c r="D172" s="1">
        <v>2016.0</v>
      </c>
      <c r="E172" s="1" t="s">
        <v>43</v>
      </c>
      <c r="F172" s="1" t="s">
        <v>44</v>
      </c>
      <c r="G172" s="1" t="s">
        <v>29</v>
      </c>
      <c r="H172" s="1">
        <v>77.0</v>
      </c>
      <c r="I172" s="1">
        <v>49.0</v>
      </c>
      <c r="J172" s="1">
        <v>28.0</v>
      </c>
      <c r="K172" s="1">
        <v>0.0</v>
      </c>
      <c r="L172" s="1">
        <v>3.0</v>
      </c>
      <c r="M172" s="1">
        <v>25.0</v>
      </c>
      <c r="N172" s="1">
        <v>25.0</v>
      </c>
      <c r="O172" s="1">
        <v>0.0</v>
      </c>
      <c r="P172" s="1">
        <v>0.0</v>
      </c>
      <c r="Q172" s="1">
        <v>0.0</v>
      </c>
      <c r="R172" s="1">
        <v>0.0</v>
      </c>
      <c r="S172" s="1">
        <f t="shared" si="20"/>
        <v>25</v>
      </c>
      <c r="T172" s="1">
        <f t="shared" si="21"/>
        <v>3</v>
      </c>
      <c r="V172" s="1">
        <v>0.0</v>
      </c>
      <c r="W172" s="1">
        <v>0.0</v>
      </c>
      <c r="X172" s="1">
        <v>0.0</v>
      </c>
    </row>
    <row r="173" ht="15.75" customHeight="1">
      <c r="A173" s="1">
        <v>4.0</v>
      </c>
      <c r="B173" s="2">
        <v>42591.0</v>
      </c>
      <c r="C173" s="1">
        <f t="shared" si="1"/>
        <v>33</v>
      </c>
      <c r="D173" s="1">
        <v>2016.0</v>
      </c>
      <c r="E173" s="1" t="s">
        <v>43</v>
      </c>
      <c r="F173" s="1" t="s">
        <v>44</v>
      </c>
      <c r="G173" s="1" t="s">
        <v>31</v>
      </c>
      <c r="H173" s="1">
        <v>216.0</v>
      </c>
      <c r="I173" s="1">
        <v>125.0</v>
      </c>
      <c r="J173" s="1">
        <v>91.0</v>
      </c>
      <c r="K173" s="1">
        <v>0.0</v>
      </c>
      <c r="L173" s="1">
        <v>1.0</v>
      </c>
      <c r="M173" s="1">
        <v>88.0</v>
      </c>
      <c r="N173" s="1">
        <v>88.0</v>
      </c>
      <c r="O173" s="1">
        <v>0.0</v>
      </c>
      <c r="P173" s="1">
        <v>0.0</v>
      </c>
      <c r="Q173" s="1">
        <v>0.0</v>
      </c>
      <c r="R173" s="1">
        <v>0.0</v>
      </c>
      <c r="S173" s="1">
        <f t="shared" si="20"/>
        <v>88</v>
      </c>
      <c r="T173" s="1">
        <f t="shared" si="21"/>
        <v>1</v>
      </c>
      <c r="U173" s="1" t="s">
        <v>128</v>
      </c>
      <c r="V173" s="1">
        <v>0.0</v>
      </c>
      <c r="W173" s="1">
        <v>0.0</v>
      </c>
      <c r="X173" s="1">
        <v>0.0</v>
      </c>
    </row>
    <row r="174" ht="15.75" customHeight="1">
      <c r="A174" s="1">
        <v>4.0</v>
      </c>
      <c r="B174" s="2">
        <v>42591.0</v>
      </c>
      <c r="C174" s="1">
        <f t="shared" si="1"/>
        <v>33</v>
      </c>
      <c r="D174" s="1">
        <v>2016.0</v>
      </c>
      <c r="E174" s="1" t="s">
        <v>39</v>
      </c>
      <c r="F174" s="1" t="s">
        <v>40</v>
      </c>
      <c r="G174" s="1" t="s">
        <v>29</v>
      </c>
      <c r="H174" s="1">
        <v>105.0</v>
      </c>
      <c r="I174" s="1">
        <v>40.0</v>
      </c>
      <c r="J174" s="1">
        <v>65.0</v>
      </c>
      <c r="K174" s="1">
        <v>0.0</v>
      </c>
      <c r="L174" s="1">
        <v>3.0</v>
      </c>
      <c r="M174" s="1">
        <v>62.0</v>
      </c>
      <c r="N174" s="1">
        <v>62.0</v>
      </c>
      <c r="O174" s="1">
        <v>0.0</v>
      </c>
      <c r="P174" s="1">
        <v>0.0</v>
      </c>
      <c r="Q174" s="1">
        <v>0.0</v>
      </c>
      <c r="R174" s="1">
        <v>0.0</v>
      </c>
      <c r="S174" s="1">
        <f t="shared" si="20"/>
        <v>62</v>
      </c>
      <c r="T174" s="1">
        <f t="shared" si="21"/>
        <v>3</v>
      </c>
      <c r="U174" s="1" t="s">
        <v>129</v>
      </c>
      <c r="V174" s="1">
        <v>0.0</v>
      </c>
      <c r="W174" s="1">
        <v>0.0</v>
      </c>
      <c r="X174" s="1">
        <v>0.0</v>
      </c>
    </row>
    <row r="175" ht="15.75" customHeight="1">
      <c r="A175" s="1">
        <v>4.0</v>
      </c>
      <c r="B175" s="2">
        <v>42591.0</v>
      </c>
      <c r="C175" s="1">
        <f t="shared" si="1"/>
        <v>33</v>
      </c>
      <c r="D175" s="1">
        <v>2016.0</v>
      </c>
      <c r="E175" s="1" t="s">
        <v>39</v>
      </c>
      <c r="F175" s="1" t="s">
        <v>40</v>
      </c>
      <c r="G175" s="1" t="s">
        <v>31</v>
      </c>
      <c r="H175" s="1">
        <v>85.0</v>
      </c>
      <c r="I175" s="1">
        <v>33.0</v>
      </c>
      <c r="J175" s="1">
        <v>52.0</v>
      </c>
      <c r="K175" s="1">
        <v>0.0</v>
      </c>
      <c r="L175" s="1">
        <v>10.0</v>
      </c>
      <c r="M175" s="1">
        <v>42.0</v>
      </c>
      <c r="N175" s="1">
        <v>42.0</v>
      </c>
      <c r="O175" s="1">
        <v>0.0</v>
      </c>
      <c r="P175" s="1">
        <v>0.0</v>
      </c>
      <c r="Q175" s="1">
        <v>0.0</v>
      </c>
      <c r="R175" s="1">
        <v>0.0</v>
      </c>
      <c r="S175" s="1">
        <f t="shared" si="20"/>
        <v>42</v>
      </c>
      <c r="T175" s="1">
        <f t="shared" si="21"/>
        <v>10</v>
      </c>
      <c r="U175" s="1" t="s">
        <v>130</v>
      </c>
      <c r="V175" s="1">
        <v>0.0</v>
      </c>
      <c r="W175" s="1">
        <v>0.0</v>
      </c>
      <c r="X175" s="1">
        <v>0.0</v>
      </c>
    </row>
    <row r="176" ht="15.75" customHeight="1">
      <c r="A176" s="1">
        <v>4.0</v>
      </c>
      <c r="B176" s="2">
        <v>42591.0</v>
      </c>
      <c r="C176" s="1">
        <f t="shared" si="1"/>
        <v>33</v>
      </c>
      <c r="D176" s="1">
        <v>2016.0</v>
      </c>
      <c r="E176" s="1" t="s">
        <v>39</v>
      </c>
      <c r="F176" s="1" t="s">
        <v>41</v>
      </c>
      <c r="G176" s="1" t="s">
        <v>29</v>
      </c>
      <c r="H176" s="1">
        <v>8.0</v>
      </c>
      <c r="I176" s="1">
        <v>0.0</v>
      </c>
      <c r="J176" s="1">
        <v>8.0</v>
      </c>
      <c r="K176" s="1">
        <v>0.0</v>
      </c>
      <c r="L176" s="1">
        <v>0.0</v>
      </c>
      <c r="M176" s="1">
        <v>8.0</v>
      </c>
      <c r="N176" s="1">
        <v>8.0</v>
      </c>
      <c r="O176" s="1">
        <v>0.0</v>
      </c>
      <c r="P176" s="1">
        <v>0.0</v>
      </c>
      <c r="Q176" s="1">
        <v>1.0</v>
      </c>
      <c r="R176" s="1">
        <v>28.0</v>
      </c>
      <c r="S176" s="1">
        <f t="shared" si="20"/>
        <v>22</v>
      </c>
      <c r="T176" s="1">
        <f t="shared" si="21"/>
        <v>1</v>
      </c>
      <c r="U176" s="1" t="s">
        <v>131</v>
      </c>
      <c r="V176" s="1">
        <v>0.0</v>
      </c>
      <c r="W176" s="1">
        <v>0.0</v>
      </c>
      <c r="X176" s="1">
        <v>0.0</v>
      </c>
    </row>
    <row r="177" ht="15.75" customHeight="1">
      <c r="A177" s="1">
        <v>4.0</v>
      </c>
      <c r="B177" s="2">
        <v>42591.0</v>
      </c>
      <c r="C177" s="1">
        <f t="shared" si="1"/>
        <v>33</v>
      </c>
      <c r="D177" s="1">
        <v>2016.0</v>
      </c>
      <c r="E177" s="1" t="s">
        <v>39</v>
      </c>
      <c r="F177" s="1" t="s">
        <v>41</v>
      </c>
      <c r="G177" s="1" t="s">
        <v>31</v>
      </c>
      <c r="H177" s="1">
        <v>2.0</v>
      </c>
      <c r="I177" s="1">
        <v>0.0</v>
      </c>
      <c r="J177" s="1">
        <v>2.0</v>
      </c>
      <c r="K177" s="1">
        <v>0.0</v>
      </c>
      <c r="L177" s="1">
        <v>2.0</v>
      </c>
      <c r="M177" s="1">
        <v>0.0</v>
      </c>
      <c r="N177" s="1">
        <v>0.0</v>
      </c>
      <c r="O177" s="1">
        <v>0.0</v>
      </c>
      <c r="P177" s="1">
        <v>0.0</v>
      </c>
      <c r="Q177" s="1">
        <v>1.0</v>
      </c>
      <c r="R177" s="1">
        <v>47.0</v>
      </c>
      <c r="S177" s="1">
        <f t="shared" si="20"/>
        <v>24</v>
      </c>
      <c r="T177" s="1">
        <f t="shared" si="21"/>
        <v>3</v>
      </c>
      <c r="U177" s="1" t="s">
        <v>132</v>
      </c>
      <c r="V177" s="1">
        <v>0.0</v>
      </c>
      <c r="W177" s="1">
        <v>0.0</v>
      </c>
      <c r="X177" s="1">
        <v>0.0</v>
      </c>
    </row>
    <row r="178" ht="15.75" customHeight="1">
      <c r="A178" s="1">
        <v>4.0</v>
      </c>
      <c r="B178" s="2">
        <v>42591.0</v>
      </c>
      <c r="C178" s="1">
        <f t="shared" si="1"/>
        <v>33</v>
      </c>
      <c r="D178" s="1">
        <v>2016.0</v>
      </c>
      <c r="E178" s="1" t="s">
        <v>39</v>
      </c>
      <c r="F178" s="1" t="s">
        <v>42</v>
      </c>
      <c r="G178" s="1" t="s">
        <v>29</v>
      </c>
      <c r="H178" s="1">
        <v>281.0</v>
      </c>
      <c r="I178" s="1">
        <v>178.0</v>
      </c>
      <c r="J178" s="1">
        <v>103.0</v>
      </c>
      <c r="K178" s="1">
        <v>0.0</v>
      </c>
      <c r="L178" s="1">
        <v>3.0</v>
      </c>
      <c r="M178" s="1">
        <v>100.0</v>
      </c>
      <c r="N178" s="1">
        <v>100.0</v>
      </c>
      <c r="O178" s="1">
        <v>0.0</v>
      </c>
      <c r="P178" s="1">
        <v>0.0</v>
      </c>
      <c r="Q178" s="1">
        <v>0.0</v>
      </c>
      <c r="R178" s="1">
        <v>10.0</v>
      </c>
      <c r="S178" s="1">
        <f t="shared" si="20"/>
        <v>105</v>
      </c>
      <c r="T178" s="1">
        <f t="shared" si="21"/>
        <v>3</v>
      </c>
      <c r="U178" s="1" t="s">
        <v>133</v>
      </c>
      <c r="V178" s="1">
        <v>0.0</v>
      </c>
      <c r="W178" s="1">
        <v>0.0</v>
      </c>
      <c r="X178" s="1">
        <v>0.0</v>
      </c>
    </row>
    <row r="179" ht="15.75" customHeight="1">
      <c r="A179" s="1">
        <v>4.0</v>
      </c>
      <c r="B179" s="2">
        <v>42591.0</v>
      </c>
      <c r="C179" s="1">
        <f t="shared" si="1"/>
        <v>33</v>
      </c>
      <c r="D179" s="1">
        <v>2016.0</v>
      </c>
      <c r="E179" s="1" t="s">
        <v>39</v>
      </c>
      <c r="F179" s="1" t="s">
        <v>42</v>
      </c>
      <c r="G179" s="1" t="s">
        <v>31</v>
      </c>
      <c r="H179" s="1">
        <v>62.0</v>
      </c>
      <c r="I179" s="1">
        <v>38.0</v>
      </c>
      <c r="J179" s="1">
        <v>24.0</v>
      </c>
      <c r="K179" s="1">
        <v>0.0</v>
      </c>
      <c r="L179" s="1">
        <v>0.0</v>
      </c>
      <c r="M179" s="1">
        <v>24.0</v>
      </c>
      <c r="N179" s="1">
        <v>23.0</v>
      </c>
      <c r="O179" s="1">
        <v>1.0</v>
      </c>
      <c r="P179" s="1">
        <v>0.0</v>
      </c>
      <c r="Q179" s="1">
        <v>0.0</v>
      </c>
      <c r="R179" s="1">
        <v>13.0</v>
      </c>
      <c r="S179" s="1">
        <f t="shared" si="20"/>
        <v>31</v>
      </c>
      <c r="T179" s="1">
        <f t="shared" si="21"/>
        <v>0</v>
      </c>
      <c r="U179" s="1" t="s">
        <v>134</v>
      </c>
      <c r="V179" s="1">
        <v>0.0</v>
      </c>
      <c r="W179" s="1">
        <v>0.0</v>
      </c>
      <c r="X179" s="1">
        <v>0.0</v>
      </c>
    </row>
    <row r="180" ht="15.75" customHeight="1">
      <c r="A180" s="1">
        <v>4.0</v>
      </c>
      <c r="B180" s="2">
        <v>42591.0</v>
      </c>
      <c r="C180" s="1">
        <f t="shared" si="1"/>
        <v>33</v>
      </c>
      <c r="D180" s="1">
        <v>2016.0</v>
      </c>
      <c r="E180" s="1" t="s">
        <v>45</v>
      </c>
      <c r="F180" s="1" t="s">
        <v>46</v>
      </c>
      <c r="G180" s="1" t="s">
        <v>29</v>
      </c>
      <c r="H180" s="1">
        <v>119.0</v>
      </c>
      <c r="I180" s="1">
        <v>75.0</v>
      </c>
      <c r="J180" s="1">
        <v>44.0</v>
      </c>
      <c r="K180" s="1">
        <v>0.0</v>
      </c>
      <c r="L180" s="1">
        <v>2.0</v>
      </c>
      <c r="M180" s="1">
        <v>73.0</v>
      </c>
      <c r="N180" s="1">
        <v>73.0</v>
      </c>
      <c r="O180" s="1">
        <v>0.0</v>
      </c>
      <c r="P180" s="1">
        <v>0.0</v>
      </c>
      <c r="Q180" s="1">
        <v>0.0</v>
      </c>
      <c r="R180" s="1">
        <v>14.0</v>
      </c>
      <c r="S180" s="1">
        <f t="shared" si="20"/>
        <v>80</v>
      </c>
      <c r="T180" s="1">
        <f t="shared" si="21"/>
        <v>2</v>
      </c>
      <c r="U180" s="1" t="s">
        <v>135</v>
      </c>
      <c r="V180" s="1">
        <v>0.0</v>
      </c>
      <c r="W180" s="1">
        <v>0.0</v>
      </c>
      <c r="X180" s="1">
        <v>0.0</v>
      </c>
    </row>
    <row r="181" ht="15.75" customHeight="1">
      <c r="A181" s="1">
        <v>4.0</v>
      </c>
      <c r="B181" s="2">
        <v>42591.0</v>
      </c>
      <c r="C181" s="1">
        <f t="shared" si="1"/>
        <v>33</v>
      </c>
      <c r="D181" s="1">
        <v>2016.0</v>
      </c>
      <c r="E181" s="1" t="s">
        <v>45</v>
      </c>
      <c r="F181" s="1" t="s">
        <v>46</v>
      </c>
      <c r="G181" s="1" t="s">
        <v>31</v>
      </c>
      <c r="H181" s="1">
        <v>19.0</v>
      </c>
      <c r="I181" s="1">
        <v>9.0</v>
      </c>
      <c r="J181" s="1">
        <v>10.0</v>
      </c>
      <c r="K181" s="1">
        <v>0.0</v>
      </c>
      <c r="L181" s="1">
        <v>1.0</v>
      </c>
      <c r="M181" s="1">
        <v>8.0</v>
      </c>
      <c r="N181" s="1">
        <v>8.0</v>
      </c>
      <c r="O181" s="1">
        <v>0.0</v>
      </c>
      <c r="P181" s="1">
        <v>0.0</v>
      </c>
      <c r="Q181" s="1">
        <v>0.0</v>
      </c>
      <c r="R181" s="1">
        <v>3.0</v>
      </c>
      <c r="S181" s="1">
        <f t="shared" si="20"/>
        <v>10</v>
      </c>
      <c r="T181" s="1">
        <f t="shared" si="21"/>
        <v>1</v>
      </c>
      <c r="U181" s="1" t="s">
        <v>136</v>
      </c>
      <c r="V181" s="1">
        <v>0.0</v>
      </c>
      <c r="W181" s="1">
        <v>0.0</v>
      </c>
      <c r="X181" s="1">
        <v>0.0</v>
      </c>
    </row>
    <row r="182" ht="15.75" customHeight="1">
      <c r="A182" s="1">
        <v>4.0</v>
      </c>
      <c r="B182" s="2">
        <v>42591.0</v>
      </c>
      <c r="C182" s="1">
        <f t="shared" si="1"/>
        <v>33</v>
      </c>
      <c r="D182" s="1">
        <v>2016.0</v>
      </c>
      <c r="E182" s="1" t="s">
        <v>45</v>
      </c>
      <c r="F182" s="1" t="s">
        <v>48</v>
      </c>
      <c r="G182" s="1" t="s">
        <v>29</v>
      </c>
      <c r="H182" s="1">
        <v>57.0</v>
      </c>
      <c r="I182" s="1">
        <v>45.0</v>
      </c>
      <c r="J182" s="1">
        <v>12.0</v>
      </c>
      <c r="L182" s="1">
        <v>1.0</v>
      </c>
      <c r="M182" s="1">
        <v>43.0</v>
      </c>
      <c r="N182" s="1">
        <v>43.0</v>
      </c>
      <c r="O182" s="1">
        <v>0.0</v>
      </c>
      <c r="P182" s="1">
        <v>0.0</v>
      </c>
      <c r="Q182" s="1">
        <v>0.0</v>
      </c>
      <c r="R182" s="1">
        <v>0.0</v>
      </c>
      <c r="S182" s="1">
        <f t="shared" si="20"/>
        <v>43</v>
      </c>
      <c r="T182" s="1">
        <f t="shared" si="21"/>
        <v>1</v>
      </c>
      <c r="U182" s="1" t="s">
        <v>137</v>
      </c>
      <c r="V182" s="1">
        <v>0.0</v>
      </c>
      <c r="W182" s="1">
        <v>0.0</v>
      </c>
      <c r="X182" s="1">
        <v>0.0</v>
      </c>
    </row>
    <row r="183" ht="15.75" customHeight="1">
      <c r="A183" s="1">
        <v>4.0</v>
      </c>
      <c r="B183" s="2">
        <v>42591.0</v>
      </c>
      <c r="C183" s="1">
        <f t="shared" si="1"/>
        <v>33</v>
      </c>
      <c r="D183" s="1">
        <v>2016.0</v>
      </c>
      <c r="E183" s="1" t="s">
        <v>45</v>
      </c>
      <c r="F183" s="1" t="s">
        <v>48</v>
      </c>
      <c r="G183" s="1" t="s">
        <v>31</v>
      </c>
      <c r="H183" s="1" t="s">
        <v>30</v>
      </c>
      <c r="I183" s="1" t="s">
        <v>30</v>
      </c>
      <c r="J183" s="1" t="s">
        <v>30</v>
      </c>
      <c r="K183" s="1" t="s">
        <v>30</v>
      </c>
      <c r="L183" s="1" t="s">
        <v>30</v>
      </c>
      <c r="M183" s="1" t="s">
        <v>30</v>
      </c>
      <c r="N183" s="1" t="s">
        <v>30</v>
      </c>
      <c r="O183" s="1" t="s">
        <v>30</v>
      </c>
      <c r="P183" s="1" t="s">
        <v>30</v>
      </c>
      <c r="Q183" s="1" t="s">
        <v>30</v>
      </c>
      <c r="R183" s="1" t="s">
        <v>30</v>
      </c>
      <c r="S183" s="1" t="s">
        <v>30</v>
      </c>
      <c r="T183" s="1" t="s">
        <v>30</v>
      </c>
      <c r="V183" s="1" t="s">
        <v>30</v>
      </c>
      <c r="W183" s="1" t="s">
        <v>30</v>
      </c>
      <c r="X183" s="1" t="s">
        <v>30</v>
      </c>
    </row>
    <row r="184" ht="15.75" customHeight="1">
      <c r="A184" s="1">
        <v>4.0</v>
      </c>
      <c r="B184" s="2">
        <v>42592.0</v>
      </c>
      <c r="C184" s="1">
        <f t="shared" si="1"/>
        <v>33</v>
      </c>
      <c r="D184" s="1">
        <v>2016.0</v>
      </c>
      <c r="E184" s="1" t="s">
        <v>27</v>
      </c>
      <c r="F184" s="1" t="s">
        <v>28</v>
      </c>
      <c r="G184" s="1" t="s">
        <v>29</v>
      </c>
      <c r="H184" s="1">
        <v>48.0</v>
      </c>
      <c r="I184" s="1">
        <v>18.0</v>
      </c>
      <c r="J184" s="1">
        <v>30.0</v>
      </c>
      <c r="K184" s="1">
        <v>0.0</v>
      </c>
      <c r="L184" s="1">
        <v>1.0</v>
      </c>
      <c r="M184" s="1">
        <v>29.0</v>
      </c>
      <c r="N184" s="1">
        <v>29.0</v>
      </c>
      <c r="O184" s="1">
        <v>0.0</v>
      </c>
      <c r="P184" s="1">
        <v>0.0</v>
      </c>
      <c r="Q184" s="1">
        <v>0.0</v>
      </c>
      <c r="R184" s="1">
        <v>3.0</v>
      </c>
      <c r="S184" s="1">
        <f t="shared" ref="S184:S208" si="22">ROUND((0.5*R184)+M184,0)</f>
        <v>31</v>
      </c>
      <c r="T184" s="1">
        <f t="shared" ref="T184:T208" si="23">ROUND((0.5*Q184)+L184,0)</f>
        <v>1</v>
      </c>
      <c r="V184" s="1">
        <v>0.0</v>
      </c>
      <c r="W184" s="1">
        <v>0.0</v>
      </c>
      <c r="X184" s="1">
        <v>0.0</v>
      </c>
    </row>
    <row r="185" ht="15.75" customHeight="1">
      <c r="A185" s="1">
        <v>4.0</v>
      </c>
      <c r="B185" s="2">
        <v>42592.0</v>
      </c>
      <c r="C185" s="1">
        <f t="shared" si="1"/>
        <v>33</v>
      </c>
      <c r="D185" s="1">
        <v>2016.0</v>
      </c>
      <c r="E185" s="1" t="s">
        <v>27</v>
      </c>
      <c r="F185" s="1" t="s">
        <v>28</v>
      </c>
      <c r="G185" s="1" t="s">
        <v>31</v>
      </c>
      <c r="H185" s="1">
        <v>15.0</v>
      </c>
      <c r="I185" s="1">
        <v>6.0</v>
      </c>
      <c r="J185" s="1">
        <v>9.0</v>
      </c>
      <c r="K185" s="1">
        <v>0.0</v>
      </c>
      <c r="L185" s="1">
        <v>0.0</v>
      </c>
      <c r="M185" s="1">
        <v>9.0</v>
      </c>
      <c r="N185" s="1">
        <v>9.0</v>
      </c>
      <c r="O185" s="1">
        <v>0.0</v>
      </c>
      <c r="P185" s="1">
        <v>0.0</v>
      </c>
      <c r="Q185" s="1">
        <v>0.0</v>
      </c>
      <c r="R185" s="1">
        <v>2.0</v>
      </c>
      <c r="S185" s="1">
        <f t="shared" si="22"/>
        <v>10</v>
      </c>
      <c r="T185" s="1">
        <f t="shared" si="23"/>
        <v>0</v>
      </c>
      <c r="V185" s="1">
        <v>0.0</v>
      </c>
      <c r="W185" s="1">
        <v>0.0</v>
      </c>
      <c r="X185" s="1">
        <v>0.0</v>
      </c>
    </row>
    <row r="186" ht="15.75" customHeight="1">
      <c r="A186" s="1">
        <v>4.0</v>
      </c>
      <c r="B186" s="2">
        <v>42592.0</v>
      </c>
      <c r="C186" s="1">
        <f t="shared" si="1"/>
        <v>33</v>
      </c>
      <c r="D186" s="1">
        <v>2016.0</v>
      </c>
      <c r="E186" s="1" t="s">
        <v>27</v>
      </c>
      <c r="F186" s="1" t="s">
        <v>33</v>
      </c>
      <c r="G186" s="1" t="s">
        <v>29</v>
      </c>
      <c r="H186" s="1">
        <v>24.0</v>
      </c>
      <c r="I186" s="1">
        <v>8.0</v>
      </c>
      <c r="J186" s="1">
        <v>16.0</v>
      </c>
      <c r="K186" s="1">
        <v>0.0</v>
      </c>
      <c r="L186" s="1">
        <v>0.0</v>
      </c>
      <c r="M186" s="1">
        <v>17.0</v>
      </c>
      <c r="N186" s="1">
        <v>16.0</v>
      </c>
      <c r="O186" s="1">
        <v>1.0</v>
      </c>
      <c r="P186" s="1">
        <v>0.0</v>
      </c>
      <c r="Q186" s="1">
        <v>0.0</v>
      </c>
      <c r="R186" s="1">
        <v>6.0</v>
      </c>
      <c r="S186" s="1">
        <f t="shared" si="22"/>
        <v>20</v>
      </c>
      <c r="T186" s="1">
        <f t="shared" si="23"/>
        <v>0</v>
      </c>
      <c r="V186" s="1">
        <v>0.0</v>
      </c>
      <c r="W186" s="1">
        <v>0.0</v>
      </c>
      <c r="X186" s="1">
        <v>0.0</v>
      </c>
    </row>
    <row r="187" ht="15.75" customHeight="1">
      <c r="A187" s="1">
        <v>4.0</v>
      </c>
      <c r="B187" s="2">
        <v>42592.0</v>
      </c>
      <c r="C187" s="1">
        <f t="shared" si="1"/>
        <v>33</v>
      </c>
      <c r="D187" s="1">
        <v>2016.0</v>
      </c>
      <c r="E187" s="1" t="s">
        <v>27</v>
      </c>
      <c r="F187" s="1" t="s">
        <v>33</v>
      </c>
      <c r="G187" s="1" t="s">
        <v>31</v>
      </c>
      <c r="H187" s="1">
        <v>275.0</v>
      </c>
      <c r="I187" s="1">
        <v>144.0</v>
      </c>
      <c r="J187" s="1">
        <v>131.0</v>
      </c>
      <c r="K187" s="1">
        <v>0.0</v>
      </c>
      <c r="L187" s="1">
        <v>2.0</v>
      </c>
      <c r="M187" s="1">
        <v>128.0</v>
      </c>
      <c r="N187" s="1">
        <v>128.0</v>
      </c>
      <c r="O187" s="1">
        <v>0.0</v>
      </c>
      <c r="P187" s="1">
        <v>0.0</v>
      </c>
      <c r="Q187" s="1">
        <v>0.0</v>
      </c>
      <c r="R187" s="1">
        <v>16.0</v>
      </c>
      <c r="S187" s="1">
        <f t="shared" si="22"/>
        <v>136</v>
      </c>
      <c r="T187" s="1">
        <f t="shared" si="23"/>
        <v>2</v>
      </c>
      <c r="V187" s="1">
        <v>0.0</v>
      </c>
      <c r="W187" s="1">
        <v>0.0</v>
      </c>
      <c r="X187" s="1">
        <v>0.0</v>
      </c>
    </row>
    <row r="188" ht="15.75" customHeight="1">
      <c r="A188" s="1">
        <v>4.0</v>
      </c>
      <c r="B188" s="2">
        <v>42592.0</v>
      </c>
      <c r="C188" s="1">
        <f t="shared" si="1"/>
        <v>33</v>
      </c>
      <c r="D188" s="1">
        <v>2016.0</v>
      </c>
      <c r="E188" s="1" t="s">
        <v>27</v>
      </c>
      <c r="F188" s="1" t="s">
        <v>34</v>
      </c>
      <c r="G188" s="1" t="s">
        <v>29</v>
      </c>
      <c r="H188" s="1">
        <v>43.0</v>
      </c>
      <c r="I188" s="1">
        <v>6.0</v>
      </c>
      <c r="J188" s="1">
        <v>37.0</v>
      </c>
      <c r="K188" s="1">
        <v>0.0</v>
      </c>
      <c r="L188" s="1">
        <v>3.0</v>
      </c>
      <c r="M188" s="1">
        <v>31.0</v>
      </c>
      <c r="N188" s="1">
        <v>31.0</v>
      </c>
      <c r="O188" s="1">
        <v>0.0</v>
      </c>
      <c r="P188" s="1">
        <v>0.0</v>
      </c>
      <c r="Q188" s="1">
        <v>0.0</v>
      </c>
      <c r="R188" s="1">
        <v>2.0</v>
      </c>
      <c r="S188" s="1">
        <f t="shared" si="22"/>
        <v>32</v>
      </c>
      <c r="T188" s="1">
        <f t="shared" si="23"/>
        <v>3</v>
      </c>
      <c r="V188" s="1">
        <v>0.0</v>
      </c>
      <c r="W188" s="1">
        <v>0.0</v>
      </c>
      <c r="X188" s="1">
        <v>0.0</v>
      </c>
    </row>
    <row r="189" ht="15.75" customHeight="1">
      <c r="A189" s="1">
        <v>4.0</v>
      </c>
      <c r="B189" s="2">
        <v>42592.0</v>
      </c>
      <c r="C189" s="1">
        <f t="shared" si="1"/>
        <v>33</v>
      </c>
      <c r="D189" s="1">
        <v>2016.0</v>
      </c>
      <c r="E189" s="1" t="s">
        <v>27</v>
      </c>
      <c r="F189" s="1" t="s">
        <v>34</v>
      </c>
      <c r="G189" s="1" t="s">
        <v>31</v>
      </c>
      <c r="H189" s="1">
        <v>27.0</v>
      </c>
      <c r="I189" s="1">
        <v>3.0</v>
      </c>
      <c r="J189" s="1">
        <v>24.0</v>
      </c>
      <c r="K189" s="1">
        <v>0.0</v>
      </c>
      <c r="L189" s="1">
        <v>0.0</v>
      </c>
      <c r="M189" s="1">
        <v>24.0</v>
      </c>
      <c r="N189" s="1">
        <v>24.0</v>
      </c>
      <c r="O189" s="1">
        <v>0.0</v>
      </c>
      <c r="P189" s="1">
        <v>0.0</v>
      </c>
      <c r="Q189" s="1">
        <v>0.0</v>
      </c>
      <c r="R189" s="1">
        <v>3.0</v>
      </c>
      <c r="S189" s="1">
        <f t="shared" si="22"/>
        <v>26</v>
      </c>
      <c r="T189" s="1">
        <f t="shared" si="23"/>
        <v>0</v>
      </c>
      <c r="V189" s="1">
        <v>0.0</v>
      </c>
      <c r="W189" s="1">
        <v>0.0</v>
      </c>
      <c r="X189" s="1">
        <v>0.0</v>
      </c>
    </row>
    <row r="190" ht="15.75" customHeight="1">
      <c r="A190" s="1">
        <v>4.0</v>
      </c>
      <c r="B190" s="2">
        <v>42592.0</v>
      </c>
      <c r="C190" s="1">
        <f t="shared" si="1"/>
        <v>33</v>
      </c>
      <c r="D190" s="1">
        <v>2016.0</v>
      </c>
      <c r="E190" s="1" t="s">
        <v>62</v>
      </c>
      <c r="F190" s="1" t="s">
        <v>36</v>
      </c>
      <c r="G190" s="1" t="s">
        <v>29</v>
      </c>
      <c r="H190" s="1">
        <v>52.0</v>
      </c>
      <c r="I190" s="1">
        <v>16.0</v>
      </c>
      <c r="J190" s="1">
        <v>36.0</v>
      </c>
      <c r="K190" s="1">
        <v>0.0</v>
      </c>
      <c r="L190" s="1">
        <v>15.0</v>
      </c>
      <c r="M190" s="1">
        <v>21.0</v>
      </c>
      <c r="N190" s="1">
        <v>21.0</v>
      </c>
      <c r="O190" s="1">
        <v>0.0</v>
      </c>
      <c r="P190" s="1">
        <v>0.0</v>
      </c>
      <c r="Q190" s="1">
        <v>1.0</v>
      </c>
      <c r="R190" s="1">
        <v>3.0</v>
      </c>
      <c r="S190" s="1">
        <f t="shared" si="22"/>
        <v>23</v>
      </c>
      <c r="T190" s="1">
        <f t="shared" si="23"/>
        <v>16</v>
      </c>
      <c r="V190" s="1">
        <v>0.0</v>
      </c>
      <c r="W190" s="1">
        <v>0.0</v>
      </c>
      <c r="X190" s="1">
        <v>0.0</v>
      </c>
    </row>
    <row r="191" ht="15.75" customHeight="1">
      <c r="A191" s="1">
        <v>4.0</v>
      </c>
      <c r="B191" s="2">
        <v>42592.0</v>
      </c>
      <c r="C191" s="1">
        <f t="shared" si="1"/>
        <v>33</v>
      </c>
      <c r="D191" s="1">
        <v>2016.0</v>
      </c>
      <c r="E191" s="1" t="s">
        <v>62</v>
      </c>
      <c r="F191" s="1" t="s">
        <v>36</v>
      </c>
      <c r="G191" s="1" t="s">
        <v>31</v>
      </c>
      <c r="H191" s="1">
        <v>16.0</v>
      </c>
      <c r="I191" s="1">
        <v>4.0</v>
      </c>
      <c r="J191" s="1">
        <v>12.0</v>
      </c>
      <c r="K191" s="1">
        <v>0.0</v>
      </c>
      <c r="L191" s="1">
        <v>1.0</v>
      </c>
      <c r="M191" s="1">
        <v>11.0</v>
      </c>
      <c r="N191" s="1">
        <v>11.0</v>
      </c>
      <c r="O191" s="1">
        <v>0.0</v>
      </c>
      <c r="P191" s="1">
        <v>0.0</v>
      </c>
      <c r="Q191" s="1">
        <v>0.0</v>
      </c>
      <c r="R191" s="1">
        <v>1.0</v>
      </c>
      <c r="S191" s="1">
        <f t="shared" si="22"/>
        <v>12</v>
      </c>
      <c r="T191" s="1">
        <f t="shared" si="23"/>
        <v>1</v>
      </c>
      <c r="V191" s="1">
        <v>0.0</v>
      </c>
      <c r="W191" s="1">
        <v>0.0</v>
      </c>
      <c r="X191" s="1">
        <v>0.0</v>
      </c>
    </row>
    <row r="192" ht="15.75" customHeight="1">
      <c r="A192" s="1">
        <v>4.0</v>
      </c>
      <c r="B192" s="2">
        <v>42592.0</v>
      </c>
      <c r="C192" s="1">
        <f t="shared" si="1"/>
        <v>33</v>
      </c>
      <c r="D192" s="1">
        <v>2016.0</v>
      </c>
      <c r="E192" s="1" t="s">
        <v>62</v>
      </c>
      <c r="F192" s="1" t="s">
        <v>37</v>
      </c>
      <c r="G192" s="1" t="s">
        <v>29</v>
      </c>
      <c r="H192" s="1">
        <v>9.0</v>
      </c>
      <c r="I192" s="1">
        <v>1.0</v>
      </c>
      <c r="J192" s="1">
        <v>8.0</v>
      </c>
      <c r="K192" s="1">
        <v>0.0</v>
      </c>
      <c r="L192" s="1">
        <v>0.0</v>
      </c>
      <c r="M192" s="1">
        <v>8.0</v>
      </c>
      <c r="N192" s="1">
        <v>8.0</v>
      </c>
      <c r="O192" s="1">
        <v>0.0</v>
      </c>
      <c r="P192" s="1">
        <v>0.0</v>
      </c>
      <c r="Q192" s="1">
        <v>0.0</v>
      </c>
      <c r="R192" s="1">
        <v>0.0</v>
      </c>
      <c r="S192" s="1">
        <f t="shared" si="22"/>
        <v>8</v>
      </c>
      <c r="T192" s="1">
        <f t="shared" si="23"/>
        <v>0</v>
      </c>
      <c r="V192" s="1">
        <v>0.0</v>
      </c>
      <c r="W192" s="1">
        <v>0.0</v>
      </c>
      <c r="X192" s="1">
        <v>0.0</v>
      </c>
    </row>
    <row r="193" ht="15.75" customHeight="1">
      <c r="A193" s="1">
        <v>4.0</v>
      </c>
      <c r="B193" s="2">
        <v>42592.0</v>
      </c>
      <c r="C193" s="1">
        <f t="shared" si="1"/>
        <v>33</v>
      </c>
      <c r="D193" s="1">
        <v>2016.0</v>
      </c>
      <c r="E193" s="1" t="s">
        <v>62</v>
      </c>
      <c r="F193" s="1" t="s">
        <v>37</v>
      </c>
      <c r="G193" s="1" t="s">
        <v>31</v>
      </c>
      <c r="H193" s="1">
        <v>4.0</v>
      </c>
      <c r="I193" s="1">
        <v>1.0</v>
      </c>
      <c r="J193" s="1">
        <v>3.0</v>
      </c>
      <c r="K193" s="1">
        <v>0.0</v>
      </c>
      <c r="L193" s="1">
        <v>0.0</v>
      </c>
      <c r="M193" s="1">
        <v>3.0</v>
      </c>
      <c r="N193" s="1">
        <v>3.0</v>
      </c>
      <c r="O193" s="1">
        <v>0.0</v>
      </c>
      <c r="P193" s="1">
        <v>0.0</v>
      </c>
      <c r="Q193" s="1">
        <v>0.0</v>
      </c>
      <c r="R193" s="1">
        <v>1.0</v>
      </c>
      <c r="S193" s="1">
        <f t="shared" si="22"/>
        <v>4</v>
      </c>
      <c r="T193" s="1">
        <f t="shared" si="23"/>
        <v>0</v>
      </c>
      <c r="V193" s="1">
        <v>0.0</v>
      </c>
      <c r="W193" s="1">
        <v>0.0</v>
      </c>
      <c r="X193" s="1">
        <v>0.0</v>
      </c>
    </row>
    <row r="194" ht="15.75" customHeight="1">
      <c r="A194" s="1">
        <v>4.0</v>
      </c>
      <c r="B194" s="2">
        <v>42592.0</v>
      </c>
      <c r="C194" s="1">
        <f t="shared" si="1"/>
        <v>33</v>
      </c>
      <c r="D194" s="1">
        <v>2016.0</v>
      </c>
      <c r="E194" s="1" t="s">
        <v>62</v>
      </c>
      <c r="F194" s="1" t="s">
        <v>38</v>
      </c>
      <c r="G194" s="1" t="s">
        <v>29</v>
      </c>
      <c r="H194" s="1">
        <v>58.0</v>
      </c>
      <c r="I194" s="1">
        <v>19.0</v>
      </c>
      <c r="J194" s="1">
        <v>39.0</v>
      </c>
      <c r="K194" s="1">
        <v>0.0</v>
      </c>
      <c r="L194" s="1">
        <v>4.0</v>
      </c>
      <c r="M194" s="1">
        <v>35.0</v>
      </c>
      <c r="N194" s="1">
        <v>35.0</v>
      </c>
      <c r="O194" s="1">
        <v>0.0</v>
      </c>
      <c r="P194" s="1">
        <v>0.0</v>
      </c>
      <c r="Q194" s="1">
        <v>1.0</v>
      </c>
      <c r="R194" s="1">
        <v>32.0</v>
      </c>
      <c r="S194" s="1">
        <f t="shared" si="22"/>
        <v>51</v>
      </c>
      <c r="T194" s="1">
        <f t="shared" si="23"/>
        <v>5</v>
      </c>
      <c r="V194" s="1">
        <v>0.0</v>
      </c>
      <c r="W194" s="1">
        <v>0.0</v>
      </c>
      <c r="X194" s="1">
        <v>0.0</v>
      </c>
    </row>
    <row r="195" ht="15.75" customHeight="1">
      <c r="A195" s="1">
        <v>4.0</v>
      </c>
      <c r="B195" s="2">
        <v>42592.0</v>
      </c>
      <c r="C195" s="1">
        <f t="shared" si="1"/>
        <v>33</v>
      </c>
      <c r="D195" s="1">
        <v>2016.0</v>
      </c>
      <c r="E195" s="1" t="s">
        <v>62</v>
      </c>
      <c r="F195" s="1" t="s">
        <v>38</v>
      </c>
      <c r="G195" s="1" t="s">
        <v>31</v>
      </c>
      <c r="H195" s="1">
        <v>233.0</v>
      </c>
      <c r="I195" s="1">
        <v>105.0</v>
      </c>
      <c r="J195" s="1">
        <v>128.0</v>
      </c>
      <c r="K195" s="1">
        <v>0.0</v>
      </c>
      <c r="L195" s="1">
        <v>9.0</v>
      </c>
      <c r="M195" s="1">
        <v>119.0</v>
      </c>
      <c r="N195" s="1">
        <v>119.0</v>
      </c>
      <c r="O195" s="1">
        <v>0.0</v>
      </c>
      <c r="P195" s="1">
        <v>0.0</v>
      </c>
      <c r="Q195" s="1">
        <v>0.0</v>
      </c>
      <c r="R195" s="1">
        <v>6.0</v>
      </c>
      <c r="S195" s="1">
        <f t="shared" si="22"/>
        <v>122</v>
      </c>
      <c r="T195" s="1">
        <f t="shared" si="23"/>
        <v>9</v>
      </c>
      <c r="V195" s="1">
        <v>0.0</v>
      </c>
      <c r="W195" s="1">
        <v>0.0</v>
      </c>
      <c r="X195" s="1">
        <v>0.0</v>
      </c>
    </row>
    <row r="196" ht="15.75" customHeight="1">
      <c r="A196" s="1">
        <v>4.0</v>
      </c>
      <c r="B196" s="2">
        <v>42592.0</v>
      </c>
      <c r="C196" s="1">
        <f t="shared" si="1"/>
        <v>33</v>
      </c>
      <c r="D196" s="1">
        <v>2016.0</v>
      </c>
      <c r="E196" s="1" t="s">
        <v>43</v>
      </c>
      <c r="F196" s="1" t="s">
        <v>75</v>
      </c>
      <c r="G196" s="1" t="s">
        <v>29</v>
      </c>
      <c r="H196" s="1">
        <v>36.0</v>
      </c>
      <c r="I196" s="1">
        <v>7.0</v>
      </c>
      <c r="J196" s="1">
        <v>29.0</v>
      </c>
      <c r="K196" s="1">
        <v>0.0</v>
      </c>
      <c r="L196" s="1">
        <v>6.0</v>
      </c>
      <c r="M196" s="1">
        <v>23.0</v>
      </c>
      <c r="N196" s="1">
        <v>23.0</v>
      </c>
      <c r="O196" s="1">
        <v>0.0</v>
      </c>
      <c r="P196" s="1">
        <v>0.0</v>
      </c>
      <c r="Q196" s="1">
        <v>0.0</v>
      </c>
      <c r="R196" s="1">
        <v>2.0</v>
      </c>
      <c r="S196" s="1">
        <f t="shared" si="22"/>
        <v>24</v>
      </c>
      <c r="T196" s="1">
        <f t="shared" si="23"/>
        <v>6</v>
      </c>
      <c r="V196" s="1">
        <v>0.0</v>
      </c>
      <c r="W196" s="1">
        <v>0.0</v>
      </c>
      <c r="X196" s="1">
        <v>0.0</v>
      </c>
    </row>
    <row r="197" ht="15.75" customHeight="1">
      <c r="A197" s="1">
        <v>4.0</v>
      </c>
      <c r="B197" s="2">
        <v>42592.0</v>
      </c>
      <c r="C197" s="1">
        <f t="shared" si="1"/>
        <v>33</v>
      </c>
      <c r="D197" s="1">
        <v>2016.0</v>
      </c>
      <c r="E197" s="1" t="s">
        <v>43</v>
      </c>
      <c r="F197" s="1" t="s">
        <v>75</v>
      </c>
      <c r="G197" s="1" t="s">
        <v>31</v>
      </c>
      <c r="H197" s="1">
        <v>81.0</v>
      </c>
      <c r="I197" s="1">
        <v>33.0</v>
      </c>
      <c r="J197" s="1">
        <v>48.0</v>
      </c>
      <c r="K197" s="1">
        <v>0.0</v>
      </c>
      <c r="L197" s="1">
        <v>5.0</v>
      </c>
      <c r="M197" s="1">
        <v>43.0</v>
      </c>
      <c r="N197" s="1">
        <v>42.0</v>
      </c>
      <c r="O197" s="1">
        <v>1.0</v>
      </c>
      <c r="P197" s="1">
        <v>0.0</v>
      </c>
      <c r="Q197" s="1">
        <v>0.0</v>
      </c>
      <c r="R197" s="1">
        <v>1.0</v>
      </c>
      <c r="S197" s="1">
        <f t="shared" si="22"/>
        <v>44</v>
      </c>
      <c r="T197" s="1">
        <f t="shared" si="23"/>
        <v>5</v>
      </c>
      <c r="V197" s="1">
        <v>0.0</v>
      </c>
      <c r="W197" s="1">
        <v>0.0</v>
      </c>
      <c r="X197" s="1">
        <v>0.0</v>
      </c>
    </row>
    <row r="198" ht="15.75" customHeight="1">
      <c r="A198" s="1">
        <v>4.0</v>
      </c>
      <c r="B198" s="2">
        <v>42592.0</v>
      </c>
      <c r="C198" s="1">
        <f t="shared" si="1"/>
        <v>33</v>
      </c>
      <c r="D198" s="1">
        <v>2016.0</v>
      </c>
      <c r="E198" s="1" t="s">
        <v>43</v>
      </c>
      <c r="F198" s="1" t="s">
        <v>44</v>
      </c>
      <c r="G198" s="1" t="s">
        <v>29</v>
      </c>
      <c r="H198" s="1">
        <v>92.0</v>
      </c>
      <c r="I198" s="1">
        <v>62.0</v>
      </c>
      <c r="J198" s="1">
        <v>30.0</v>
      </c>
      <c r="K198" s="1">
        <v>0.0</v>
      </c>
      <c r="L198" s="1">
        <v>1.0</v>
      </c>
      <c r="M198" s="1">
        <v>29.0</v>
      </c>
      <c r="N198" s="1">
        <v>29.0</v>
      </c>
      <c r="O198" s="1">
        <v>0.0</v>
      </c>
      <c r="P198" s="1">
        <v>0.0</v>
      </c>
      <c r="Q198" s="1">
        <v>0.0</v>
      </c>
      <c r="R198" s="1">
        <v>0.0</v>
      </c>
      <c r="S198" s="1">
        <f t="shared" si="22"/>
        <v>29</v>
      </c>
      <c r="T198" s="1">
        <f t="shared" si="23"/>
        <v>1</v>
      </c>
      <c r="V198" s="1">
        <v>0.0</v>
      </c>
      <c r="W198" s="1">
        <v>0.0</v>
      </c>
      <c r="X198" s="1">
        <v>0.0</v>
      </c>
    </row>
    <row r="199" ht="15.75" customHeight="1">
      <c r="A199" s="1">
        <v>4.0</v>
      </c>
      <c r="B199" s="2">
        <v>42592.0</v>
      </c>
      <c r="C199" s="1">
        <f t="shared" si="1"/>
        <v>33</v>
      </c>
      <c r="D199" s="1">
        <v>2016.0</v>
      </c>
      <c r="E199" s="1" t="s">
        <v>43</v>
      </c>
      <c r="F199" s="1" t="s">
        <v>44</v>
      </c>
      <c r="G199" s="1" t="s">
        <v>31</v>
      </c>
      <c r="H199" s="1">
        <v>239.0</v>
      </c>
      <c r="I199" s="1">
        <v>126.0</v>
      </c>
      <c r="J199" s="1">
        <v>113.0</v>
      </c>
      <c r="K199" s="1">
        <v>0.0</v>
      </c>
      <c r="L199" s="1">
        <v>3.0</v>
      </c>
      <c r="M199" s="1">
        <v>110.0</v>
      </c>
      <c r="N199" s="1">
        <v>110.0</v>
      </c>
      <c r="O199" s="1">
        <v>0.0</v>
      </c>
      <c r="P199" s="1">
        <v>0.0</v>
      </c>
      <c r="Q199" s="1">
        <v>0.0</v>
      </c>
      <c r="R199" s="1">
        <v>2.0</v>
      </c>
      <c r="S199" s="1">
        <f t="shared" si="22"/>
        <v>111</v>
      </c>
      <c r="T199" s="1">
        <f t="shared" si="23"/>
        <v>3</v>
      </c>
      <c r="V199" s="1">
        <v>0.0</v>
      </c>
      <c r="W199" s="1">
        <v>0.0</v>
      </c>
      <c r="X199" s="1">
        <v>0.0</v>
      </c>
    </row>
    <row r="200" ht="15.75" customHeight="1">
      <c r="A200" s="1">
        <v>4.0</v>
      </c>
      <c r="B200" s="2">
        <v>42592.0</v>
      </c>
      <c r="C200" s="1">
        <f t="shared" si="1"/>
        <v>33</v>
      </c>
      <c r="D200" s="1">
        <v>2016.0</v>
      </c>
      <c r="E200" s="1" t="s">
        <v>39</v>
      </c>
      <c r="F200" s="1" t="s">
        <v>40</v>
      </c>
      <c r="G200" s="1" t="s">
        <v>29</v>
      </c>
      <c r="H200" s="1">
        <v>5.0</v>
      </c>
      <c r="I200" s="1">
        <v>2.0</v>
      </c>
      <c r="J200" s="1">
        <v>3.0</v>
      </c>
      <c r="K200" s="1">
        <v>0.0</v>
      </c>
      <c r="L200" s="1">
        <v>1.0</v>
      </c>
      <c r="M200" s="1">
        <v>2.0</v>
      </c>
      <c r="N200" s="1">
        <v>2.0</v>
      </c>
      <c r="O200" s="1">
        <v>0.0</v>
      </c>
      <c r="P200" s="1">
        <v>0.0</v>
      </c>
      <c r="Q200" s="1">
        <v>0.0</v>
      </c>
      <c r="R200" s="1">
        <v>1.0</v>
      </c>
      <c r="S200" s="1">
        <f t="shared" si="22"/>
        <v>3</v>
      </c>
      <c r="T200" s="1">
        <f t="shared" si="23"/>
        <v>1</v>
      </c>
      <c r="V200" s="1">
        <v>0.0</v>
      </c>
      <c r="W200" s="1">
        <v>0.0</v>
      </c>
      <c r="X200" s="1">
        <v>0.0</v>
      </c>
    </row>
    <row r="201" ht="15.75" customHeight="1">
      <c r="A201" s="1">
        <v>4.0</v>
      </c>
      <c r="B201" s="2">
        <v>42592.0</v>
      </c>
      <c r="C201" s="1">
        <f t="shared" si="1"/>
        <v>33</v>
      </c>
      <c r="D201" s="1">
        <v>2016.0</v>
      </c>
      <c r="E201" s="1" t="s">
        <v>39</v>
      </c>
      <c r="F201" s="1" t="s">
        <v>40</v>
      </c>
      <c r="G201" s="1" t="s">
        <v>31</v>
      </c>
      <c r="H201" s="1">
        <v>85.0</v>
      </c>
      <c r="I201" s="1">
        <v>36.0</v>
      </c>
      <c r="J201" s="1">
        <v>49.0</v>
      </c>
      <c r="K201" s="1">
        <v>0.0</v>
      </c>
      <c r="L201" s="1">
        <v>6.0</v>
      </c>
      <c r="M201" s="1">
        <v>43.0</v>
      </c>
      <c r="N201" s="1">
        <v>43.0</v>
      </c>
      <c r="O201" s="1">
        <v>0.0</v>
      </c>
      <c r="P201" s="1">
        <v>0.0</v>
      </c>
      <c r="Q201" s="1">
        <v>0.0</v>
      </c>
      <c r="R201" s="1">
        <v>1.0</v>
      </c>
      <c r="S201" s="1">
        <f t="shared" si="22"/>
        <v>44</v>
      </c>
      <c r="T201" s="1">
        <f t="shared" si="23"/>
        <v>6</v>
      </c>
      <c r="V201" s="1">
        <v>0.0</v>
      </c>
      <c r="W201" s="1">
        <v>0.0</v>
      </c>
      <c r="X201" s="1">
        <v>0.0</v>
      </c>
    </row>
    <row r="202" ht="15.75" customHeight="1">
      <c r="A202" s="1">
        <v>4.0</v>
      </c>
      <c r="B202" s="2">
        <v>42592.0</v>
      </c>
      <c r="C202" s="1">
        <f t="shared" si="1"/>
        <v>33</v>
      </c>
      <c r="D202" s="1">
        <v>2016.0</v>
      </c>
      <c r="E202" s="1" t="s">
        <v>39</v>
      </c>
      <c r="F202" s="1" t="s">
        <v>41</v>
      </c>
      <c r="G202" s="1" t="s">
        <v>29</v>
      </c>
      <c r="H202" s="1">
        <v>7.0</v>
      </c>
      <c r="I202" s="1">
        <v>0.0</v>
      </c>
      <c r="J202" s="1">
        <v>7.0</v>
      </c>
      <c r="K202" s="1">
        <v>0.0</v>
      </c>
      <c r="L202" s="1">
        <v>0.0</v>
      </c>
      <c r="M202" s="1">
        <v>7.0</v>
      </c>
      <c r="N202" s="1">
        <v>7.0</v>
      </c>
      <c r="O202" s="1">
        <v>0.0</v>
      </c>
      <c r="P202" s="1">
        <v>0.0</v>
      </c>
      <c r="Q202" s="1">
        <v>0.0</v>
      </c>
      <c r="R202" s="1">
        <v>0.0</v>
      </c>
      <c r="S202" s="1">
        <f t="shared" si="22"/>
        <v>7</v>
      </c>
      <c r="T202" s="1">
        <f t="shared" si="23"/>
        <v>0</v>
      </c>
      <c r="V202" s="1">
        <v>0.0</v>
      </c>
      <c r="W202" s="1">
        <v>0.0</v>
      </c>
      <c r="X202" s="1">
        <v>0.0</v>
      </c>
    </row>
    <row r="203" ht="15.75" customHeight="1">
      <c r="A203" s="1">
        <v>4.0</v>
      </c>
      <c r="B203" s="2">
        <v>42592.0</v>
      </c>
      <c r="C203" s="1">
        <f t="shared" si="1"/>
        <v>33</v>
      </c>
      <c r="D203" s="1">
        <v>2016.0</v>
      </c>
      <c r="E203" s="1" t="s">
        <v>39</v>
      </c>
      <c r="F203" s="1" t="s">
        <v>41</v>
      </c>
      <c r="G203" s="1" t="s">
        <v>31</v>
      </c>
      <c r="H203" s="1">
        <v>10.0</v>
      </c>
      <c r="I203" s="1">
        <v>0.0</v>
      </c>
      <c r="J203" s="1">
        <v>10.0</v>
      </c>
      <c r="K203" s="1">
        <v>0.0</v>
      </c>
      <c r="L203" s="1">
        <v>2.0</v>
      </c>
      <c r="M203" s="1">
        <v>8.0</v>
      </c>
      <c r="N203" s="1">
        <v>8.0</v>
      </c>
      <c r="O203" s="1">
        <v>0.0</v>
      </c>
      <c r="P203" s="1">
        <v>0.0</v>
      </c>
      <c r="Q203" s="1">
        <v>0.0</v>
      </c>
      <c r="R203" s="1">
        <v>31.0</v>
      </c>
      <c r="S203" s="1">
        <f t="shared" si="22"/>
        <v>24</v>
      </c>
      <c r="T203" s="1">
        <f t="shared" si="23"/>
        <v>2</v>
      </c>
      <c r="V203" s="1">
        <v>0.0</v>
      </c>
      <c r="W203" s="1">
        <v>0.0</v>
      </c>
      <c r="X203" s="1">
        <v>0.0</v>
      </c>
    </row>
    <row r="204" ht="15.75" customHeight="1">
      <c r="A204" s="1">
        <v>4.0</v>
      </c>
      <c r="B204" s="2">
        <v>42592.0</v>
      </c>
      <c r="C204" s="1">
        <f t="shared" si="1"/>
        <v>33</v>
      </c>
      <c r="D204" s="1">
        <v>2016.0</v>
      </c>
      <c r="E204" s="1" t="s">
        <v>39</v>
      </c>
      <c r="F204" s="1" t="s">
        <v>42</v>
      </c>
      <c r="G204" s="1" t="s">
        <v>29</v>
      </c>
      <c r="H204" s="1">
        <v>96.0</v>
      </c>
      <c r="I204" s="1">
        <v>51.0</v>
      </c>
      <c r="J204" s="1">
        <v>45.0</v>
      </c>
      <c r="K204" s="1">
        <v>0.0</v>
      </c>
      <c r="L204" s="1">
        <v>3.0</v>
      </c>
      <c r="M204" s="1">
        <v>42.0</v>
      </c>
      <c r="N204" s="1">
        <v>42.0</v>
      </c>
      <c r="O204" s="1">
        <v>0.0</v>
      </c>
      <c r="P204" s="1">
        <v>0.0</v>
      </c>
      <c r="Q204" s="1">
        <v>1.0</v>
      </c>
      <c r="R204" s="1">
        <v>14.0</v>
      </c>
      <c r="S204" s="1">
        <f t="shared" si="22"/>
        <v>49</v>
      </c>
      <c r="T204" s="1">
        <f t="shared" si="23"/>
        <v>4</v>
      </c>
      <c r="V204" s="1">
        <v>0.0</v>
      </c>
      <c r="W204" s="1">
        <v>0.0</v>
      </c>
      <c r="X204" s="1">
        <v>0.0</v>
      </c>
    </row>
    <row r="205" ht="15.75" customHeight="1">
      <c r="A205" s="1">
        <v>4.0</v>
      </c>
      <c r="B205" s="2">
        <v>42592.0</v>
      </c>
      <c r="C205" s="1">
        <f t="shared" si="1"/>
        <v>33</v>
      </c>
      <c r="D205" s="1">
        <v>2016.0</v>
      </c>
      <c r="E205" s="1" t="s">
        <v>39</v>
      </c>
      <c r="F205" s="1" t="s">
        <v>42</v>
      </c>
      <c r="G205" s="1" t="s">
        <v>31</v>
      </c>
      <c r="H205" s="1">
        <v>37.0</v>
      </c>
      <c r="I205" s="1">
        <v>14.0</v>
      </c>
      <c r="J205" s="1">
        <v>23.0</v>
      </c>
      <c r="K205" s="1">
        <v>0.0</v>
      </c>
      <c r="L205" s="1">
        <v>0.0</v>
      </c>
      <c r="M205" s="1">
        <v>23.0</v>
      </c>
      <c r="N205" s="1">
        <v>23.0</v>
      </c>
      <c r="O205" s="1">
        <v>0.0</v>
      </c>
      <c r="P205" s="1">
        <v>0.0</v>
      </c>
      <c r="Q205" s="1">
        <v>2.0</v>
      </c>
      <c r="R205" s="1">
        <v>22.0</v>
      </c>
      <c r="S205" s="1">
        <f t="shared" si="22"/>
        <v>34</v>
      </c>
      <c r="T205" s="1">
        <f t="shared" si="23"/>
        <v>1</v>
      </c>
      <c r="V205" s="1">
        <v>0.0</v>
      </c>
      <c r="W205" s="1">
        <v>0.0</v>
      </c>
      <c r="X205" s="1">
        <v>0.0</v>
      </c>
    </row>
    <row r="206" ht="15.75" customHeight="1">
      <c r="A206" s="1">
        <v>4.0</v>
      </c>
      <c r="B206" s="2">
        <v>42592.0</v>
      </c>
      <c r="C206" s="1">
        <f t="shared" si="1"/>
        <v>33</v>
      </c>
      <c r="D206" s="1">
        <v>2016.0</v>
      </c>
      <c r="E206" s="1" t="s">
        <v>45</v>
      </c>
      <c r="F206" s="1" t="s">
        <v>46</v>
      </c>
      <c r="G206" s="1" t="s">
        <v>29</v>
      </c>
      <c r="H206" s="1">
        <v>7.0</v>
      </c>
      <c r="I206" s="1">
        <v>7.0</v>
      </c>
      <c r="J206" s="1">
        <v>0.0</v>
      </c>
      <c r="K206" s="1">
        <v>0.0</v>
      </c>
      <c r="L206" s="1">
        <v>0.0</v>
      </c>
      <c r="M206" s="1">
        <v>0.0</v>
      </c>
      <c r="N206" s="1">
        <v>0.0</v>
      </c>
      <c r="O206" s="1">
        <v>0.0</v>
      </c>
      <c r="P206" s="1">
        <v>0.0</v>
      </c>
      <c r="Q206" s="1">
        <v>2.0</v>
      </c>
      <c r="R206" s="1">
        <v>2.0</v>
      </c>
      <c r="S206" s="1">
        <f t="shared" si="22"/>
        <v>1</v>
      </c>
      <c r="T206" s="1">
        <f t="shared" si="23"/>
        <v>1</v>
      </c>
      <c r="V206" s="1">
        <v>0.0</v>
      </c>
      <c r="W206" s="1">
        <v>0.0</v>
      </c>
      <c r="X206" s="1">
        <v>0.0</v>
      </c>
    </row>
    <row r="207" ht="15.75" customHeight="1">
      <c r="A207" s="1">
        <v>4.0</v>
      </c>
      <c r="B207" s="2">
        <v>42592.0</v>
      </c>
      <c r="C207" s="1">
        <f t="shared" si="1"/>
        <v>33</v>
      </c>
      <c r="D207" s="1">
        <v>2016.0</v>
      </c>
      <c r="E207" s="1" t="s">
        <v>45</v>
      </c>
      <c r="F207" s="1" t="s">
        <v>46</v>
      </c>
      <c r="G207" s="1" t="s">
        <v>31</v>
      </c>
      <c r="H207" s="1">
        <v>22.0</v>
      </c>
      <c r="I207" s="1">
        <v>7.0</v>
      </c>
      <c r="J207" s="1">
        <v>15.0</v>
      </c>
      <c r="K207" s="1">
        <v>0.0</v>
      </c>
      <c r="L207" s="1">
        <v>1.0</v>
      </c>
      <c r="M207" s="1">
        <v>14.0</v>
      </c>
      <c r="N207" s="1">
        <v>14.0</v>
      </c>
      <c r="O207" s="1">
        <v>0.0</v>
      </c>
      <c r="P207" s="1">
        <v>0.0</v>
      </c>
      <c r="Q207" s="1">
        <v>0.0</v>
      </c>
      <c r="R207" s="1">
        <v>8.0</v>
      </c>
      <c r="S207" s="1">
        <f t="shared" si="22"/>
        <v>18</v>
      </c>
      <c r="T207" s="1">
        <f t="shared" si="23"/>
        <v>1</v>
      </c>
      <c r="V207" s="1">
        <v>0.0</v>
      </c>
      <c r="W207" s="1">
        <v>0.0</v>
      </c>
      <c r="X207" s="1">
        <v>0.0</v>
      </c>
    </row>
    <row r="208" ht="15.75" customHeight="1">
      <c r="A208" s="1">
        <v>4.0</v>
      </c>
      <c r="B208" s="2">
        <v>42592.0</v>
      </c>
      <c r="C208" s="1">
        <f t="shared" si="1"/>
        <v>33</v>
      </c>
      <c r="D208" s="1">
        <v>2016.0</v>
      </c>
      <c r="E208" s="1" t="s">
        <v>45</v>
      </c>
      <c r="F208" s="1" t="s">
        <v>48</v>
      </c>
      <c r="G208" s="1" t="s">
        <v>29</v>
      </c>
      <c r="H208" s="1">
        <v>154.0</v>
      </c>
      <c r="I208" s="1">
        <v>56.0</v>
      </c>
      <c r="J208" s="1">
        <v>98.0</v>
      </c>
      <c r="K208" s="1">
        <v>0.0</v>
      </c>
      <c r="L208" s="1">
        <v>1.0</v>
      </c>
      <c r="M208" s="1">
        <v>97.0</v>
      </c>
      <c r="N208" s="1">
        <v>97.0</v>
      </c>
      <c r="O208" s="1">
        <v>0.0</v>
      </c>
      <c r="P208" s="1">
        <v>0.0</v>
      </c>
      <c r="Q208" s="1">
        <v>0.0</v>
      </c>
      <c r="R208" s="1">
        <v>6.0</v>
      </c>
      <c r="S208" s="1">
        <f t="shared" si="22"/>
        <v>100</v>
      </c>
      <c r="T208" s="1">
        <f t="shared" si="23"/>
        <v>1</v>
      </c>
      <c r="V208" s="1">
        <v>0.0</v>
      </c>
      <c r="W208" s="1">
        <v>0.0</v>
      </c>
      <c r="X208" s="1">
        <v>0.0</v>
      </c>
    </row>
    <row r="209" ht="15.75" customHeight="1">
      <c r="A209" s="1">
        <v>4.0</v>
      </c>
      <c r="B209" s="2">
        <v>42592.0</v>
      </c>
      <c r="C209" s="1">
        <f t="shared" si="1"/>
        <v>33</v>
      </c>
      <c r="D209" s="1">
        <v>2016.0</v>
      </c>
      <c r="E209" s="1" t="s">
        <v>45</v>
      </c>
      <c r="F209" s="1" t="s">
        <v>48</v>
      </c>
      <c r="G209" s="1" t="s">
        <v>31</v>
      </c>
      <c r="H209" s="1" t="s">
        <v>30</v>
      </c>
      <c r="I209" s="1" t="s">
        <v>30</v>
      </c>
      <c r="J209" s="1" t="s">
        <v>30</v>
      </c>
      <c r="K209" s="1" t="s">
        <v>30</v>
      </c>
      <c r="L209" s="1" t="s">
        <v>30</v>
      </c>
      <c r="M209" s="1" t="s">
        <v>30</v>
      </c>
      <c r="N209" s="1" t="s">
        <v>30</v>
      </c>
      <c r="O209" s="1" t="s">
        <v>30</v>
      </c>
      <c r="P209" s="1" t="s">
        <v>30</v>
      </c>
      <c r="Q209" s="1" t="s">
        <v>30</v>
      </c>
      <c r="R209" s="1" t="s">
        <v>30</v>
      </c>
      <c r="S209" s="1" t="s">
        <v>30</v>
      </c>
      <c r="T209" s="1" t="s">
        <v>30</v>
      </c>
      <c r="V209" s="1" t="s">
        <v>30</v>
      </c>
      <c r="W209" s="1" t="s">
        <v>30</v>
      </c>
      <c r="X209" s="1" t="s">
        <v>30</v>
      </c>
    </row>
    <row r="210" ht="15.75" customHeight="1">
      <c r="A210" s="1">
        <v>5.0</v>
      </c>
      <c r="B210" s="2">
        <v>42613.0</v>
      </c>
      <c r="C210" s="1">
        <f t="shared" si="1"/>
        <v>36</v>
      </c>
      <c r="D210" s="1">
        <v>2016.0</v>
      </c>
      <c r="E210" s="1" t="s">
        <v>27</v>
      </c>
      <c r="F210" s="1" t="s">
        <v>28</v>
      </c>
      <c r="G210" s="1" t="s">
        <v>29</v>
      </c>
      <c r="H210" s="1">
        <v>27.0</v>
      </c>
      <c r="I210" s="1">
        <v>0.0</v>
      </c>
      <c r="J210" s="1">
        <v>27.0</v>
      </c>
      <c r="K210" s="1">
        <v>0.0</v>
      </c>
      <c r="L210" s="1">
        <v>5.0</v>
      </c>
      <c r="M210" s="1">
        <v>22.0</v>
      </c>
      <c r="N210" s="1">
        <v>22.0</v>
      </c>
      <c r="O210" s="1">
        <v>0.0</v>
      </c>
      <c r="P210" s="1">
        <v>0.0</v>
      </c>
      <c r="Q210" s="1">
        <v>0.0</v>
      </c>
      <c r="R210" s="1">
        <v>0.0</v>
      </c>
      <c r="S210" s="1">
        <f t="shared" ref="S210:S223" si="24">ROUND((0.5*R210)+M210,0)</f>
        <v>22</v>
      </c>
      <c r="T210" s="1">
        <f t="shared" ref="T210:T223" si="25">ROUND((0.5*Q210)+L210,0)</f>
        <v>5</v>
      </c>
      <c r="V210" s="1">
        <v>0.0</v>
      </c>
      <c r="W210" s="1">
        <v>0.0</v>
      </c>
      <c r="X210" s="1">
        <v>0.0</v>
      </c>
    </row>
    <row r="211" ht="15.75" customHeight="1">
      <c r="A211" s="1">
        <v>5.0</v>
      </c>
      <c r="B211" s="2">
        <v>42613.0</v>
      </c>
      <c r="C211" s="1">
        <f t="shared" si="1"/>
        <v>36</v>
      </c>
      <c r="D211" s="1">
        <v>2016.0</v>
      </c>
      <c r="E211" s="1" t="s">
        <v>27</v>
      </c>
      <c r="F211" s="1" t="s">
        <v>28</v>
      </c>
      <c r="G211" s="1" t="s">
        <v>31</v>
      </c>
      <c r="H211" s="1">
        <v>6.0</v>
      </c>
      <c r="I211" s="1">
        <v>0.0</v>
      </c>
      <c r="J211" s="1">
        <v>6.0</v>
      </c>
      <c r="K211" s="1">
        <v>0.0</v>
      </c>
      <c r="L211" s="1">
        <v>1.0</v>
      </c>
      <c r="M211" s="1">
        <v>5.0</v>
      </c>
      <c r="N211" s="1">
        <v>5.0</v>
      </c>
      <c r="O211" s="1">
        <v>0.0</v>
      </c>
      <c r="P211" s="1">
        <v>0.0</v>
      </c>
      <c r="Q211" s="1">
        <v>0.0</v>
      </c>
      <c r="R211" s="1">
        <v>0.0</v>
      </c>
      <c r="S211" s="1">
        <f t="shared" si="24"/>
        <v>5</v>
      </c>
      <c r="T211" s="1">
        <f t="shared" si="25"/>
        <v>1</v>
      </c>
      <c r="V211" s="1">
        <v>0.0</v>
      </c>
      <c r="W211" s="1">
        <v>0.0</v>
      </c>
      <c r="X211" s="1">
        <v>0.0</v>
      </c>
    </row>
    <row r="212" ht="15.75" customHeight="1">
      <c r="A212" s="1">
        <v>5.0</v>
      </c>
      <c r="B212" s="2">
        <v>42613.0</v>
      </c>
      <c r="C212" s="1">
        <f t="shared" si="1"/>
        <v>36</v>
      </c>
      <c r="D212" s="1">
        <v>2016.0</v>
      </c>
      <c r="E212" s="1" t="s">
        <v>27</v>
      </c>
      <c r="F212" s="1" t="s">
        <v>33</v>
      </c>
      <c r="G212" s="1" t="s">
        <v>29</v>
      </c>
      <c r="H212" s="1">
        <v>17.0</v>
      </c>
      <c r="I212" s="1">
        <v>8.0</v>
      </c>
      <c r="J212" s="1">
        <v>9.0</v>
      </c>
      <c r="K212" s="1">
        <v>0.0</v>
      </c>
      <c r="L212" s="1">
        <v>0.0</v>
      </c>
      <c r="M212" s="1">
        <v>9.0</v>
      </c>
      <c r="N212" s="1">
        <v>9.0</v>
      </c>
      <c r="O212" s="1">
        <v>0.0</v>
      </c>
      <c r="P212" s="1">
        <v>0.0</v>
      </c>
      <c r="Q212" s="1">
        <v>0.0</v>
      </c>
      <c r="R212" s="1">
        <v>0.0</v>
      </c>
      <c r="S212" s="1">
        <f t="shared" si="24"/>
        <v>9</v>
      </c>
      <c r="T212" s="1">
        <f t="shared" si="25"/>
        <v>0</v>
      </c>
      <c r="V212" s="1">
        <v>0.0</v>
      </c>
      <c r="W212" s="1">
        <v>0.0</v>
      </c>
      <c r="X212" s="1">
        <v>0.0</v>
      </c>
    </row>
    <row r="213" ht="15.75" customHeight="1">
      <c r="A213" s="1">
        <v>5.0</v>
      </c>
      <c r="B213" s="2">
        <v>42613.0</v>
      </c>
      <c r="C213" s="1">
        <f t="shared" si="1"/>
        <v>36</v>
      </c>
      <c r="D213" s="1">
        <v>2016.0</v>
      </c>
      <c r="E213" s="1" t="s">
        <v>27</v>
      </c>
      <c r="F213" s="1" t="s">
        <v>33</v>
      </c>
      <c r="G213" s="1" t="s">
        <v>31</v>
      </c>
      <c r="H213" s="1">
        <v>39.0</v>
      </c>
      <c r="I213" s="1">
        <v>20.0</v>
      </c>
      <c r="J213" s="1">
        <v>19.0</v>
      </c>
      <c r="K213" s="1">
        <v>0.0</v>
      </c>
      <c r="L213" s="1">
        <v>1.0</v>
      </c>
      <c r="M213" s="1">
        <v>18.0</v>
      </c>
      <c r="N213" s="1">
        <v>18.0</v>
      </c>
      <c r="O213" s="1">
        <v>0.0</v>
      </c>
      <c r="P213" s="1">
        <v>0.0</v>
      </c>
      <c r="Q213" s="1">
        <v>0.0</v>
      </c>
      <c r="R213" s="1">
        <v>0.0</v>
      </c>
      <c r="S213" s="1">
        <f t="shared" si="24"/>
        <v>18</v>
      </c>
      <c r="T213" s="1">
        <f t="shared" si="25"/>
        <v>1</v>
      </c>
      <c r="V213" s="1">
        <v>0.0</v>
      </c>
      <c r="W213" s="1">
        <v>0.0</v>
      </c>
      <c r="X213" s="1">
        <v>0.0</v>
      </c>
    </row>
    <row r="214" ht="15.75" customHeight="1">
      <c r="A214" s="1">
        <v>5.0</v>
      </c>
      <c r="B214" s="2">
        <v>42613.0</v>
      </c>
      <c r="C214" s="1">
        <f t="shared" si="1"/>
        <v>36</v>
      </c>
      <c r="D214" s="1">
        <v>2016.0</v>
      </c>
      <c r="E214" s="1" t="s">
        <v>27</v>
      </c>
      <c r="F214" s="1" t="s">
        <v>34</v>
      </c>
      <c r="G214" s="1" t="s">
        <v>29</v>
      </c>
      <c r="H214" s="1">
        <v>5.0</v>
      </c>
      <c r="I214" s="1">
        <v>0.0</v>
      </c>
      <c r="J214" s="1">
        <v>5.0</v>
      </c>
      <c r="K214" s="1">
        <v>0.0</v>
      </c>
      <c r="L214" s="1">
        <v>0.0</v>
      </c>
      <c r="M214" s="1">
        <v>5.0</v>
      </c>
      <c r="N214" s="1">
        <v>5.0</v>
      </c>
      <c r="O214" s="1">
        <v>0.0</v>
      </c>
      <c r="P214" s="1">
        <v>0.0</v>
      </c>
      <c r="Q214" s="1">
        <v>0.0</v>
      </c>
      <c r="R214" s="1">
        <v>0.0</v>
      </c>
      <c r="S214" s="1">
        <f t="shared" si="24"/>
        <v>5</v>
      </c>
      <c r="T214" s="1">
        <f t="shared" si="25"/>
        <v>0</v>
      </c>
      <c r="V214" s="1">
        <v>0.0</v>
      </c>
      <c r="W214" s="1">
        <v>0.0</v>
      </c>
      <c r="X214" s="1">
        <v>0.0</v>
      </c>
    </row>
    <row r="215" ht="15.75" customHeight="1">
      <c r="A215" s="1">
        <v>5.0</v>
      </c>
      <c r="B215" s="2">
        <v>42613.0</v>
      </c>
      <c r="C215" s="1">
        <f t="shared" si="1"/>
        <v>36</v>
      </c>
      <c r="D215" s="1">
        <v>2016.0</v>
      </c>
      <c r="E215" s="1" t="s">
        <v>27</v>
      </c>
      <c r="F215" s="1" t="s">
        <v>34</v>
      </c>
      <c r="G215" s="1" t="s">
        <v>31</v>
      </c>
      <c r="H215" s="1">
        <v>47.0</v>
      </c>
      <c r="I215" s="1">
        <v>10.0</v>
      </c>
      <c r="J215" s="1">
        <v>37.0</v>
      </c>
      <c r="K215" s="1">
        <v>0.0</v>
      </c>
      <c r="L215" s="1">
        <v>1.0</v>
      </c>
      <c r="M215" s="1">
        <v>36.0</v>
      </c>
      <c r="N215" s="1">
        <v>36.0</v>
      </c>
      <c r="O215" s="1">
        <v>0.0</v>
      </c>
      <c r="P215" s="1">
        <v>0.0</v>
      </c>
      <c r="Q215" s="1">
        <v>0.0</v>
      </c>
      <c r="R215" s="1">
        <v>0.0</v>
      </c>
      <c r="S215" s="1">
        <f t="shared" si="24"/>
        <v>36</v>
      </c>
      <c r="T215" s="1">
        <f t="shared" si="25"/>
        <v>1</v>
      </c>
      <c r="U215" s="1" t="s">
        <v>138</v>
      </c>
      <c r="V215" s="1">
        <v>0.0</v>
      </c>
      <c r="W215" s="1">
        <v>0.0</v>
      </c>
      <c r="X215" s="1">
        <v>0.0</v>
      </c>
    </row>
    <row r="216" ht="15.75" customHeight="1">
      <c r="A216" s="1">
        <v>5.0</v>
      </c>
      <c r="B216" s="2">
        <v>42613.0</v>
      </c>
      <c r="C216" s="1">
        <f t="shared" si="1"/>
        <v>36</v>
      </c>
      <c r="D216" s="1">
        <v>2016.0</v>
      </c>
      <c r="E216" s="1" t="s">
        <v>62</v>
      </c>
      <c r="F216" s="1" t="s">
        <v>36</v>
      </c>
      <c r="G216" s="1" t="s">
        <v>29</v>
      </c>
      <c r="H216" s="1">
        <v>38.0</v>
      </c>
      <c r="I216" s="1">
        <v>8.0</v>
      </c>
      <c r="J216" s="1">
        <v>30.0</v>
      </c>
      <c r="K216" s="1">
        <v>0.0</v>
      </c>
      <c r="L216" s="1">
        <v>4.0</v>
      </c>
      <c r="M216" s="1">
        <v>26.0</v>
      </c>
      <c r="N216" s="1">
        <v>26.0</v>
      </c>
      <c r="O216" s="1">
        <v>0.0</v>
      </c>
      <c r="P216" s="1">
        <v>0.0</v>
      </c>
      <c r="Q216" s="1">
        <v>0.0</v>
      </c>
      <c r="R216" s="1">
        <v>0.0</v>
      </c>
      <c r="S216" s="1">
        <f t="shared" si="24"/>
        <v>26</v>
      </c>
      <c r="T216" s="1">
        <f t="shared" si="25"/>
        <v>4</v>
      </c>
      <c r="V216" s="1">
        <v>0.0</v>
      </c>
      <c r="W216" s="1">
        <v>0.0</v>
      </c>
      <c r="X216" s="1">
        <v>0.0</v>
      </c>
    </row>
    <row r="217" ht="15.75" customHeight="1">
      <c r="A217" s="1">
        <v>5.0</v>
      </c>
      <c r="B217" s="2">
        <v>42613.0</v>
      </c>
      <c r="C217" s="1">
        <f t="shared" si="1"/>
        <v>36</v>
      </c>
      <c r="D217" s="1">
        <v>2016.0</v>
      </c>
      <c r="E217" s="1" t="s">
        <v>62</v>
      </c>
      <c r="F217" s="1" t="s">
        <v>36</v>
      </c>
      <c r="G217" s="1" t="s">
        <v>31</v>
      </c>
      <c r="H217" s="1">
        <v>16.0</v>
      </c>
      <c r="I217" s="1">
        <v>2.0</v>
      </c>
      <c r="J217" s="1">
        <v>14.0</v>
      </c>
      <c r="K217" s="1">
        <v>0.0</v>
      </c>
      <c r="L217" s="1">
        <v>3.0</v>
      </c>
      <c r="M217" s="1">
        <v>11.0</v>
      </c>
      <c r="N217" s="1">
        <v>11.0</v>
      </c>
      <c r="O217" s="1">
        <v>0.0</v>
      </c>
      <c r="P217" s="1">
        <v>0.0</v>
      </c>
      <c r="Q217" s="1">
        <v>0.0</v>
      </c>
      <c r="R217" s="1">
        <v>0.0</v>
      </c>
      <c r="S217" s="1">
        <f t="shared" si="24"/>
        <v>11</v>
      </c>
      <c r="T217" s="1">
        <f t="shared" si="25"/>
        <v>3</v>
      </c>
      <c r="V217" s="1">
        <v>0.0</v>
      </c>
      <c r="W217" s="1">
        <v>0.0</v>
      </c>
      <c r="X217" s="1">
        <v>0.0</v>
      </c>
    </row>
    <row r="218" ht="15.75" customHeight="1">
      <c r="A218" s="1">
        <v>5.0</v>
      </c>
      <c r="B218" s="2">
        <v>42613.0</v>
      </c>
      <c r="C218" s="1">
        <f t="shared" si="1"/>
        <v>36</v>
      </c>
      <c r="D218" s="1">
        <v>2016.0</v>
      </c>
      <c r="E218" s="1" t="s">
        <v>62</v>
      </c>
      <c r="F218" s="1" t="s">
        <v>37</v>
      </c>
      <c r="G218" s="1" t="s">
        <v>29</v>
      </c>
      <c r="H218" s="1">
        <v>68.0</v>
      </c>
      <c r="I218" s="1">
        <v>20.0</v>
      </c>
      <c r="J218" s="1">
        <v>48.0</v>
      </c>
      <c r="K218" s="1">
        <v>0.0</v>
      </c>
      <c r="L218" s="1">
        <v>1.0</v>
      </c>
      <c r="M218" s="1">
        <v>47.0</v>
      </c>
      <c r="N218" s="1">
        <v>47.0</v>
      </c>
      <c r="O218" s="1">
        <v>0.0</v>
      </c>
      <c r="P218" s="1">
        <v>0.0</v>
      </c>
      <c r="Q218" s="1">
        <v>0.0</v>
      </c>
      <c r="R218" s="1">
        <v>0.0</v>
      </c>
      <c r="S218" s="1">
        <f t="shared" si="24"/>
        <v>47</v>
      </c>
      <c r="T218" s="1">
        <f t="shared" si="25"/>
        <v>1</v>
      </c>
      <c r="V218" s="1">
        <v>0.0</v>
      </c>
      <c r="W218" s="1">
        <v>0.0</v>
      </c>
      <c r="X218" s="1">
        <v>0.0</v>
      </c>
    </row>
    <row r="219" ht="15.75" customHeight="1">
      <c r="A219" s="1">
        <v>5.0</v>
      </c>
      <c r="B219" s="2">
        <v>42613.0</v>
      </c>
      <c r="C219" s="1">
        <f t="shared" si="1"/>
        <v>36</v>
      </c>
      <c r="D219" s="1">
        <v>2016.0</v>
      </c>
      <c r="E219" s="1" t="s">
        <v>62</v>
      </c>
      <c r="F219" s="1" t="s">
        <v>37</v>
      </c>
      <c r="G219" s="1" t="s">
        <v>31</v>
      </c>
      <c r="H219" s="1">
        <v>49.0</v>
      </c>
      <c r="I219" s="1">
        <v>9.0</v>
      </c>
      <c r="J219" s="1">
        <v>40.0</v>
      </c>
      <c r="K219" s="1">
        <v>0.0</v>
      </c>
      <c r="L219" s="1">
        <v>1.0</v>
      </c>
      <c r="M219" s="1">
        <v>39.0</v>
      </c>
      <c r="N219" s="1">
        <v>39.0</v>
      </c>
      <c r="O219" s="1">
        <v>0.0</v>
      </c>
      <c r="P219" s="1">
        <v>0.0</v>
      </c>
      <c r="Q219" s="1">
        <v>0.0</v>
      </c>
      <c r="R219" s="1">
        <v>0.0</v>
      </c>
      <c r="S219" s="1">
        <f t="shared" si="24"/>
        <v>39</v>
      </c>
      <c r="T219" s="1">
        <f t="shared" si="25"/>
        <v>1</v>
      </c>
      <c r="V219" s="1">
        <v>0.0</v>
      </c>
      <c r="W219" s="1">
        <v>0.0</v>
      </c>
      <c r="X219" s="1">
        <v>0.0</v>
      </c>
    </row>
    <row r="220" ht="15.75" customHeight="1">
      <c r="A220" s="1">
        <v>5.0</v>
      </c>
      <c r="B220" s="2">
        <v>42613.0</v>
      </c>
      <c r="C220" s="1">
        <f t="shared" si="1"/>
        <v>36</v>
      </c>
      <c r="D220" s="1">
        <v>2016.0</v>
      </c>
      <c r="E220" s="1" t="s">
        <v>62</v>
      </c>
      <c r="F220" s="1" t="s">
        <v>38</v>
      </c>
      <c r="G220" s="1" t="s">
        <v>29</v>
      </c>
      <c r="H220" s="1">
        <v>80.0</v>
      </c>
      <c r="I220" s="1">
        <v>23.0</v>
      </c>
      <c r="J220" s="1">
        <v>57.0</v>
      </c>
      <c r="K220" s="1">
        <v>0.0</v>
      </c>
      <c r="L220" s="1">
        <v>0.0</v>
      </c>
      <c r="M220" s="1">
        <v>57.0</v>
      </c>
      <c r="N220" s="1">
        <v>57.0</v>
      </c>
      <c r="O220" s="1">
        <v>0.0</v>
      </c>
      <c r="P220" s="1">
        <v>0.0</v>
      </c>
      <c r="Q220" s="1">
        <v>0.0</v>
      </c>
      <c r="R220" s="1">
        <v>0.0</v>
      </c>
      <c r="S220" s="1">
        <f t="shared" si="24"/>
        <v>57</v>
      </c>
      <c r="T220" s="1">
        <f t="shared" si="25"/>
        <v>0</v>
      </c>
      <c r="V220" s="1">
        <v>0.0</v>
      </c>
      <c r="W220" s="1">
        <v>0.0</v>
      </c>
      <c r="X220" s="1">
        <v>0.0</v>
      </c>
    </row>
    <row r="221" ht="15.75" customHeight="1">
      <c r="A221" s="1">
        <v>5.0</v>
      </c>
      <c r="B221" s="2">
        <v>42613.0</v>
      </c>
      <c r="C221" s="1">
        <f t="shared" si="1"/>
        <v>36</v>
      </c>
      <c r="D221" s="1">
        <v>2016.0</v>
      </c>
      <c r="E221" s="1" t="s">
        <v>62</v>
      </c>
      <c r="F221" s="1" t="s">
        <v>38</v>
      </c>
      <c r="G221" s="1" t="s">
        <v>31</v>
      </c>
      <c r="H221" s="1">
        <v>91.0</v>
      </c>
      <c r="I221" s="1">
        <v>27.0</v>
      </c>
      <c r="J221" s="1">
        <v>64.0</v>
      </c>
      <c r="K221" s="1">
        <v>0.0</v>
      </c>
      <c r="L221" s="1">
        <v>0.0</v>
      </c>
      <c r="M221" s="1">
        <v>64.0</v>
      </c>
      <c r="N221" s="1">
        <v>64.0</v>
      </c>
      <c r="O221" s="1">
        <v>0.0</v>
      </c>
      <c r="P221" s="1">
        <v>0.0</v>
      </c>
      <c r="Q221" s="1">
        <v>0.0</v>
      </c>
      <c r="R221" s="1">
        <v>0.0</v>
      </c>
      <c r="S221" s="1">
        <f t="shared" si="24"/>
        <v>64</v>
      </c>
      <c r="T221" s="1">
        <f t="shared" si="25"/>
        <v>0</v>
      </c>
      <c r="V221" s="1">
        <v>0.0</v>
      </c>
      <c r="W221" s="1">
        <v>0.0</v>
      </c>
      <c r="X221" s="1">
        <v>0.0</v>
      </c>
    </row>
    <row r="222" ht="15.75" customHeight="1">
      <c r="A222" s="1">
        <v>5.0</v>
      </c>
      <c r="B222" s="2">
        <v>42613.0</v>
      </c>
      <c r="C222" s="1">
        <f t="shared" si="1"/>
        <v>36</v>
      </c>
      <c r="D222" s="1">
        <v>2016.0</v>
      </c>
      <c r="E222" s="1" t="s">
        <v>43</v>
      </c>
      <c r="F222" s="1" t="s">
        <v>75</v>
      </c>
      <c r="G222" s="1" t="s">
        <v>29</v>
      </c>
      <c r="H222" s="1">
        <v>8.0</v>
      </c>
      <c r="I222" s="1">
        <v>0.0</v>
      </c>
      <c r="J222" s="1">
        <v>8.0</v>
      </c>
      <c r="K222" s="1">
        <v>0.0</v>
      </c>
      <c r="L222" s="1">
        <v>0.0</v>
      </c>
      <c r="M222" s="1">
        <v>8.0</v>
      </c>
      <c r="N222" s="1">
        <v>8.0</v>
      </c>
      <c r="O222" s="1">
        <v>0.0</v>
      </c>
      <c r="P222" s="1">
        <v>0.0</v>
      </c>
      <c r="Q222" s="1">
        <v>0.0</v>
      </c>
      <c r="R222" s="1">
        <v>3.0</v>
      </c>
      <c r="S222" s="1">
        <f t="shared" si="24"/>
        <v>10</v>
      </c>
      <c r="T222" s="1">
        <f t="shared" si="25"/>
        <v>0</v>
      </c>
      <c r="V222" s="1">
        <v>0.0</v>
      </c>
      <c r="W222" s="1">
        <v>0.0</v>
      </c>
      <c r="X222" s="1">
        <v>0.0</v>
      </c>
    </row>
    <row r="223" ht="15.75" customHeight="1">
      <c r="A223" s="1">
        <v>5.0</v>
      </c>
      <c r="B223" s="2">
        <v>42613.0</v>
      </c>
      <c r="C223" s="1">
        <f t="shared" si="1"/>
        <v>36</v>
      </c>
      <c r="D223" s="1">
        <v>2016.0</v>
      </c>
      <c r="E223" s="1" t="s">
        <v>43</v>
      </c>
      <c r="F223" s="1" t="s">
        <v>75</v>
      </c>
      <c r="G223" s="1" t="s">
        <v>31</v>
      </c>
      <c r="H223" s="1">
        <v>27.0</v>
      </c>
      <c r="I223" s="1">
        <v>0.0</v>
      </c>
      <c r="J223" s="1">
        <v>27.0</v>
      </c>
      <c r="K223" s="1">
        <v>0.0</v>
      </c>
      <c r="L223" s="1">
        <v>0.0</v>
      </c>
      <c r="M223" s="1">
        <v>27.0</v>
      </c>
      <c r="N223" s="1">
        <v>27.0</v>
      </c>
      <c r="O223" s="1">
        <v>0.0</v>
      </c>
      <c r="P223" s="1">
        <v>0.0</v>
      </c>
      <c r="Q223" s="1">
        <v>0.0</v>
      </c>
      <c r="R223" s="1">
        <v>9.0</v>
      </c>
      <c r="S223" s="1">
        <f t="shared" si="24"/>
        <v>32</v>
      </c>
      <c r="T223" s="1">
        <f t="shared" si="25"/>
        <v>0</v>
      </c>
      <c r="V223" s="1">
        <v>0.0</v>
      </c>
      <c r="W223" s="1">
        <v>0.0</v>
      </c>
      <c r="X223" s="1">
        <v>0.0</v>
      </c>
    </row>
    <row r="224" ht="15.75" customHeight="1">
      <c r="A224" s="1">
        <v>5.0</v>
      </c>
      <c r="B224" s="2">
        <v>42613.0</v>
      </c>
      <c r="C224" s="1">
        <f t="shared" si="1"/>
        <v>36</v>
      </c>
      <c r="D224" s="1">
        <v>2016.0</v>
      </c>
      <c r="E224" s="1" t="s">
        <v>43</v>
      </c>
      <c r="F224" s="1" t="s">
        <v>44</v>
      </c>
      <c r="G224" s="1" t="s">
        <v>29</v>
      </c>
      <c r="H224" s="1" t="s">
        <v>30</v>
      </c>
      <c r="I224" s="1" t="s">
        <v>30</v>
      </c>
      <c r="J224" s="1" t="s">
        <v>30</v>
      </c>
      <c r="K224" s="1" t="s">
        <v>30</v>
      </c>
      <c r="L224" s="1" t="s">
        <v>30</v>
      </c>
      <c r="M224" s="1" t="s">
        <v>30</v>
      </c>
      <c r="N224" s="1" t="s">
        <v>30</v>
      </c>
      <c r="O224" s="1" t="s">
        <v>30</v>
      </c>
      <c r="P224" s="1" t="s">
        <v>30</v>
      </c>
      <c r="Q224" s="1" t="s">
        <v>30</v>
      </c>
      <c r="R224" s="1" t="s">
        <v>30</v>
      </c>
      <c r="S224" s="1" t="s">
        <v>30</v>
      </c>
      <c r="T224" s="1" t="s">
        <v>30</v>
      </c>
      <c r="V224" s="1" t="s">
        <v>30</v>
      </c>
      <c r="W224" s="1" t="s">
        <v>30</v>
      </c>
    </row>
    <row r="225" ht="15.75" customHeight="1">
      <c r="A225" s="1">
        <v>5.0</v>
      </c>
      <c r="B225" s="2">
        <v>42613.0</v>
      </c>
      <c r="C225" s="1">
        <f t="shared" si="1"/>
        <v>36</v>
      </c>
      <c r="D225" s="1">
        <v>2016.0</v>
      </c>
      <c r="E225" s="1" t="s">
        <v>43</v>
      </c>
      <c r="F225" s="1" t="s">
        <v>44</v>
      </c>
      <c r="G225" s="1" t="s">
        <v>31</v>
      </c>
      <c r="H225" s="1">
        <v>38.0</v>
      </c>
      <c r="I225" s="1">
        <v>6.0</v>
      </c>
      <c r="J225" s="1">
        <v>32.0</v>
      </c>
      <c r="K225" s="1">
        <v>0.0</v>
      </c>
      <c r="L225" s="1">
        <v>2.0</v>
      </c>
      <c r="M225" s="1">
        <v>30.0</v>
      </c>
      <c r="N225" s="1">
        <v>30.0</v>
      </c>
      <c r="O225" s="1">
        <v>0.0</v>
      </c>
      <c r="P225" s="1">
        <v>0.0</v>
      </c>
      <c r="Q225" s="1">
        <v>0.0</v>
      </c>
      <c r="R225" s="1">
        <v>0.0</v>
      </c>
      <c r="S225" s="1">
        <f t="shared" ref="S225:S231" si="26">ROUND((0.5*R225)+M225,0)</f>
        <v>30</v>
      </c>
      <c r="T225" s="1">
        <f t="shared" ref="T225:T231" si="27">ROUND((0.5*Q225)+L225,0)</f>
        <v>2</v>
      </c>
      <c r="U225" s="1" t="s">
        <v>139</v>
      </c>
      <c r="V225" s="1">
        <v>0.0</v>
      </c>
      <c r="W225" s="1">
        <v>0.0</v>
      </c>
      <c r="X225" s="1">
        <v>0.0</v>
      </c>
    </row>
    <row r="226" ht="15.75" customHeight="1">
      <c r="A226" s="1">
        <v>5.0</v>
      </c>
      <c r="B226" s="2">
        <v>42613.0</v>
      </c>
      <c r="C226" s="1">
        <f t="shared" si="1"/>
        <v>36</v>
      </c>
      <c r="D226" s="1">
        <v>2016.0</v>
      </c>
      <c r="E226" s="1" t="s">
        <v>39</v>
      </c>
      <c r="F226" s="1" t="s">
        <v>40</v>
      </c>
      <c r="G226" s="1" t="s">
        <v>29</v>
      </c>
      <c r="H226" s="1">
        <v>81.0</v>
      </c>
      <c r="I226" s="1">
        <v>6.0</v>
      </c>
      <c r="J226" s="1">
        <v>75.0</v>
      </c>
      <c r="K226" s="1">
        <v>0.0</v>
      </c>
      <c r="L226" s="1">
        <v>2.0</v>
      </c>
      <c r="M226" s="1">
        <v>73.0</v>
      </c>
      <c r="N226" s="1">
        <v>73.0</v>
      </c>
      <c r="O226" s="1">
        <v>0.0</v>
      </c>
      <c r="P226" s="1">
        <v>0.0</v>
      </c>
      <c r="Q226" s="1">
        <v>0.0</v>
      </c>
      <c r="R226" s="1">
        <v>0.0</v>
      </c>
      <c r="S226" s="1">
        <f t="shared" si="26"/>
        <v>73</v>
      </c>
      <c r="T226" s="1">
        <f t="shared" si="27"/>
        <v>2</v>
      </c>
      <c r="U226" s="1" t="s">
        <v>140</v>
      </c>
      <c r="V226" s="1">
        <v>0.0</v>
      </c>
      <c r="W226" s="1">
        <v>0.0</v>
      </c>
      <c r="X226" s="1">
        <v>0.0</v>
      </c>
    </row>
    <row r="227" ht="15.75" customHeight="1">
      <c r="A227" s="1">
        <v>5.0</v>
      </c>
      <c r="B227" s="2">
        <v>42613.0</v>
      </c>
      <c r="C227" s="1">
        <f t="shared" si="1"/>
        <v>36</v>
      </c>
      <c r="D227" s="1">
        <v>2016.0</v>
      </c>
      <c r="E227" s="1" t="s">
        <v>39</v>
      </c>
      <c r="F227" s="1" t="s">
        <v>40</v>
      </c>
      <c r="G227" s="1" t="s">
        <v>31</v>
      </c>
      <c r="H227" s="1">
        <v>42.0</v>
      </c>
      <c r="I227" s="1">
        <v>5.0</v>
      </c>
      <c r="J227" s="1">
        <v>37.0</v>
      </c>
      <c r="K227" s="1">
        <v>0.0</v>
      </c>
      <c r="L227" s="1">
        <v>9.0</v>
      </c>
      <c r="M227" s="1">
        <v>37.0</v>
      </c>
      <c r="N227" s="1">
        <v>37.0</v>
      </c>
      <c r="O227" s="1">
        <v>0.0</v>
      </c>
      <c r="P227" s="1">
        <v>0.0</v>
      </c>
      <c r="Q227" s="1">
        <v>0.0</v>
      </c>
      <c r="R227" s="1">
        <v>0.0</v>
      </c>
      <c r="S227" s="1">
        <f t="shared" si="26"/>
        <v>37</v>
      </c>
      <c r="T227" s="1">
        <f t="shared" si="27"/>
        <v>9</v>
      </c>
      <c r="V227" s="1">
        <v>0.0</v>
      </c>
      <c r="W227" s="1">
        <v>0.0</v>
      </c>
      <c r="X227" s="1">
        <v>0.0</v>
      </c>
    </row>
    <row r="228" ht="15.75" customHeight="1">
      <c r="A228" s="1">
        <v>5.0</v>
      </c>
      <c r="B228" s="2">
        <v>42613.0</v>
      </c>
      <c r="C228" s="1">
        <f t="shared" si="1"/>
        <v>36</v>
      </c>
      <c r="D228" s="1">
        <v>2016.0</v>
      </c>
      <c r="E228" s="1" t="s">
        <v>39</v>
      </c>
      <c r="F228" s="1" t="s">
        <v>41</v>
      </c>
      <c r="G228" s="1" t="s">
        <v>29</v>
      </c>
      <c r="H228" s="1">
        <v>173.0</v>
      </c>
      <c r="I228" s="1">
        <v>26.0</v>
      </c>
      <c r="J228" s="1">
        <v>147.0</v>
      </c>
      <c r="L228" s="1">
        <v>2.0</v>
      </c>
      <c r="M228" s="1">
        <v>145.0</v>
      </c>
      <c r="N228" s="1">
        <v>145.0</v>
      </c>
      <c r="O228" s="1">
        <v>0.0</v>
      </c>
      <c r="P228" s="1">
        <v>0.0</v>
      </c>
      <c r="Q228" s="1">
        <v>0.0</v>
      </c>
      <c r="R228" s="1">
        <v>0.0</v>
      </c>
      <c r="S228" s="1">
        <f t="shared" si="26"/>
        <v>145</v>
      </c>
      <c r="T228" s="1">
        <f t="shared" si="27"/>
        <v>2</v>
      </c>
      <c r="V228" s="1">
        <v>0.0</v>
      </c>
      <c r="W228" s="1">
        <v>0.0</v>
      </c>
      <c r="X228" s="1">
        <v>0.0</v>
      </c>
    </row>
    <row r="229" ht="15.75" customHeight="1">
      <c r="A229" s="1">
        <v>5.0</v>
      </c>
      <c r="B229" s="2">
        <v>42613.0</v>
      </c>
      <c r="C229" s="1">
        <f t="shared" si="1"/>
        <v>36</v>
      </c>
      <c r="D229" s="1">
        <v>2016.0</v>
      </c>
      <c r="E229" s="1" t="s">
        <v>39</v>
      </c>
      <c r="F229" s="1" t="s">
        <v>41</v>
      </c>
      <c r="G229" s="1" t="s">
        <v>31</v>
      </c>
      <c r="H229" s="1">
        <v>54.0</v>
      </c>
      <c r="I229" s="1">
        <v>11.0</v>
      </c>
      <c r="J229" s="1">
        <v>43.0</v>
      </c>
      <c r="L229" s="1">
        <v>3.0</v>
      </c>
      <c r="M229" s="1">
        <v>39.0</v>
      </c>
      <c r="N229" s="1">
        <v>39.0</v>
      </c>
      <c r="O229" s="1">
        <v>0.0</v>
      </c>
      <c r="P229" s="1">
        <v>0.0</v>
      </c>
      <c r="Q229" s="1">
        <v>0.0</v>
      </c>
      <c r="R229" s="1">
        <v>0.0</v>
      </c>
      <c r="S229" s="1">
        <f t="shared" si="26"/>
        <v>39</v>
      </c>
      <c r="T229" s="1">
        <f t="shared" si="27"/>
        <v>3</v>
      </c>
      <c r="V229" s="1">
        <v>0.0</v>
      </c>
      <c r="W229" s="1">
        <v>0.0</v>
      </c>
      <c r="X229" s="1">
        <v>0.0</v>
      </c>
    </row>
    <row r="230" ht="15.75" customHeight="1">
      <c r="A230" s="1">
        <v>5.0</v>
      </c>
      <c r="B230" s="2">
        <v>42613.0</v>
      </c>
      <c r="C230" s="1">
        <f t="shared" si="1"/>
        <v>36</v>
      </c>
      <c r="D230" s="1">
        <v>2016.0</v>
      </c>
      <c r="E230" s="1" t="s">
        <v>39</v>
      </c>
      <c r="F230" s="1" t="s">
        <v>42</v>
      </c>
      <c r="G230" s="1" t="s">
        <v>29</v>
      </c>
      <c r="H230" s="1">
        <v>68.0</v>
      </c>
      <c r="I230" s="1">
        <v>8.0</v>
      </c>
      <c r="J230" s="1">
        <v>60.0</v>
      </c>
      <c r="L230" s="1">
        <v>5.0</v>
      </c>
      <c r="M230" s="1">
        <v>55.0</v>
      </c>
      <c r="N230" s="1">
        <v>55.0</v>
      </c>
      <c r="O230" s="1">
        <v>0.0</v>
      </c>
      <c r="P230" s="1">
        <v>0.0</v>
      </c>
      <c r="Q230" s="1">
        <v>0.0</v>
      </c>
      <c r="R230" s="1">
        <v>0.0</v>
      </c>
      <c r="S230" s="1">
        <f t="shared" si="26"/>
        <v>55</v>
      </c>
      <c r="T230" s="1">
        <f t="shared" si="27"/>
        <v>5</v>
      </c>
      <c r="U230" s="1" t="s">
        <v>141</v>
      </c>
      <c r="V230" s="1">
        <v>0.0</v>
      </c>
      <c r="W230" s="1">
        <v>0.0</v>
      </c>
      <c r="X230" s="1">
        <v>0.0</v>
      </c>
    </row>
    <row r="231" ht="15.75" customHeight="1">
      <c r="A231" s="1">
        <v>5.0</v>
      </c>
      <c r="B231" s="2">
        <v>42613.0</v>
      </c>
      <c r="C231" s="1">
        <f t="shared" si="1"/>
        <v>36</v>
      </c>
      <c r="D231" s="1">
        <v>2016.0</v>
      </c>
      <c r="E231" s="1" t="s">
        <v>39</v>
      </c>
      <c r="F231" s="1" t="s">
        <v>42</v>
      </c>
      <c r="G231" s="1" t="s">
        <v>31</v>
      </c>
      <c r="H231" s="1">
        <v>74.0</v>
      </c>
      <c r="I231" s="1">
        <v>11.0</v>
      </c>
      <c r="J231" s="1">
        <v>63.0</v>
      </c>
      <c r="L231" s="1">
        <v>5.0</v>
      </c>
      <c r="M231" s="1">
        <v>58.0</v>
      </c>
      <c r="N231" s="1">
        <v>58.0</v>
      </c>
      <c r="O231" s="1">
        <v>0.0</v>
      </c>
      <c r="P231" s="1">
        <v>0.0</v>
      </c>
      <c r="Q231" s="1">
        <v>0.0</v>
      </c>
      <c r="R231" s="1">
        <v>0.0</v>
      </c>
      <c r="S231" s="1">
        <f t="shared" si="26"/>
        <v>58</v>
      </c>
      <c r="T231" s="1">
        <f t="shared" si="27"/>
        <v>5</v>
      </c>
      <c r="U231" s="1" t="s">
        <v>142</v>
      </c>
      <c r="V231" s="1">
        <v>0.0</v>
      </c>
      <c r="W231" s="1">
        <v>0.0</v>
      </c>
      <c r="X231" s="1">
        <v>0.0</v>
      </c>
    </row>
    <row r="232" ht="15.75" customHeight="1">
      <c r="A232" s="1">
        <v>5.0</v>
      </c>
      <c r="B232" s="2">
        <v>42613.0</v>
      </c>
      <c r="C232" s="1">
        <f t="shared" si="1"/>
        <v>36</v>
      </c>
      <c r="D232" s="1">
        <v>2016.0</v>
      </c>
      <c r="E232" s="1" t="s">
        <v>45</v>
      </c>
      <c r="F232" s="1" t="s">
        <v>46</v>
      </c>
      <c r="G232" s="1" t="s">
        <v>29</v>
      </c>
      <c r="H232" s="1" t="s">
        <v>30</v>
      </c>
      <c r="I232" s="1" t="s">
        <v>30</v>
      </c>
      <c r="J232" s="1" t="s">
        <v>30</v>
      </c>
      <c r="K232" s="1" t="s">
        <v>30</v>
      </c>
      <c r="L232" s="1" t="s">
        <v>30</v>
      </c>
      <c r="M232" s="1" t="s">
        <v>30</v>
      </c>
      <c r="N232" s="1" t="s">
        <v>30</v>
      </c>
      <c r="O232" s="1" t="s">
        <v>30</v>
      </c>
      <c r="P232" s="1" t="s">
        <v>30</v>
      </c>
      <c r="Q232" s="1" t="s">
        <v>30</v>
      </c>
      <c r="R232" s="1" t="s">
        <v>30</v>
      </c>
      <c r="S232" s="1" t="s">
        <v>30</v>
      </c>
      <c r="T232" s="1" t="s">
        <v>30</v>
      </c>
      <c r="V232" s="1" t="s">
        <v>30</v>
      </c>
      <c r="W232" s="1" t="s">
        <v>30</v>
      </c>
      <c r="X232" s="1" t="s">
        <v>30</v>
      </c>
    </row>
    <row r="233" ht="15.75" customHeight="1">
      <c r="A233" s="1">
        <v>5.0</v>
      </c>
      <c r="B233" s="2">
        <v>42613.0</v>
      </c>
      <c r="C233" s="1">
        <f t="shared" si="1"/>
        <v>36</v>
      </c>
      <c r="D233" s="1">
        <v>2016.0</v>
      </c>
      <c r="E233" s="1" t="s">
        <v>45</v>
      </c>
      <c r="F233" s="1" t="s">
        <v>46</v>
      </c>
      <c r="G233" s="1" t="s">
        <v>31</v>
      </c>
      <c r="H233" s="1">
        <v>6.0</v>
      </c>
      <c r="I233" s="1">
        <v>3.0</v>
      </c>
      <c r="J233" s="1">
        <v>3.0</v>
      </c>
      <c r="K233" s="1">
        <v>0.0</v>
      </c>
      <c r="L233" s="1">
        <v>0.0</v>
      </c>
      <c r="M233" s="1">
        <v>3.0</v>
      </c>
      <c r="N233" s="1">
        <v>3.0</v>
      </c>
      <c r="O233" s="1">
        <v>0.0</v>
      </c>
      <c r="P233" s="1">
        <v>0.0</v>
      </c>
      <c r="Q233" s="1">
        <v>0.0</v>
      </c>
      <c r="R233" s="1">
        <v>3.0</v>
      </c>
      <c r="S233" s="1">
        <f t="shared" ref="S233:S255" si="28">ROUND((0.5*R233)+M233,0)</f>
        <v>5</v>
      </c>
      <c r="T233" s="1">
        <f t="shared" ref="T233:T255" si="29">ROUND((0.5*Q233)+L233,0)</f>
        <v>0</v>
      </c>
      <c r="V233" s="1">
        <v>0.0</v>
      </c>
      <c r="W233" s="1">
        <v>0.0</v>
      </c>
      <c r="X233" s="1">
        <v>0.0</v>
      </c>
    </row>
    <row r="234" ht="15.75" customHeight="1">
      <c r="A234" s="1">
        <v>5.0</v>
      </c>
      <c r="B234" s="2">
        <v>42613.0</v>
      </c>
      <c r="C234" s="1">
        <f t="shared" si="1"/>
        <v>36</v>
      </c>
      <c r="D234" s="1">
        <v>2016.0</v>
      </c>
      <c r="E234" s="1" t="s">
        <v>45</v>
      </c>
      <c r="F234" s="1" t="s">
        <v>48</v>
      </c>
      <c r="G234" s="1" t="s">
        <v>29</v>
      </c>
      <c r="H234" s="1">
        <v>70.0</v>
      </c>
      <c r="I234" s="1">
        <v>9.0</v>
      </c>
      <c r="J234" s="1">
        <v>61.0</v>
      </c>
      <c r="K234" s="1">
        <v>0.0</v>
      </c>
      <c r="L234" s="1">
        <v>4.0</v>
      </c>
      <c r="M234" s="1">
        <v>57.0</v>
      </c>
      <c r="N234" s="1">
        <v>57.0</v>
      </c>
      <c r="O234" s="1">
        <v>0.0</v>
      </c>
      <c r="P234" s="1">
        <v>0.0</v>
      </c>
      <c r="Q234" s="1">
        <v>0.0</v>
      </c>
      <c r="R234" s="1">
        <v>6.0</v>
      </c>
      <c r="S234" s="1">
        <f t="shared" si="28"/>
        <v>60</v>
      </c>
      <c r="T234" s="1">
        <f t="shared" si="29"/>
        <v>4</v>
      </c>
      <c r="V234" s="1">
        <v>0.0</v>
      </c>
      <c r="W234" s="1">
        <v>0.0</v>
      </c>
      <c r="X234" s="1">
        <v>0.0</v>
      </c>
    </row>
    <row r="235" ht="15.75" customHeight="1">
      <c r="A235" s="1">
        <v>5.0</v>
      </c>
      <c r="B235" s="2">
        <v>42613.0</v>
      </c>
      <c r="C235" s="1">
        <f t="shared" si="1"/>
        <v>36</v>
      </c>
      <c r="D235" s="1">
        <v>2016.0</v>
      </c>
      <c r="E235" s="1" t="s">
        <v>45</v>
      </c>
      <c r="F235" s="1" t="s">
        <v>48</v>
      </c>
      <c r="G235" s="1" t="s">
        <v>143</v>
      </c>
      <c r="H235" s="1">
        <v>34.0</v>
      </c>
      <c r="I235" s="1">
        <v>8.0</v>
      </c>
      <c r="J235" s="1">
        <v>26.0</v>
      </c>
      <c r="K235" s="1">
        <v>0.0</v>
      </c>
      <c r="L235" s="1">
        <v>1.0</v>
      </c>
      <c r="M235" s="1">
        <v>25.0</v>
      </c>
      <c r="N235" s="1">
        <v>25.0</v>
      </c>
      <c r="O235" s="1">
        <v>0.0</v>
      </c>
      <c r="P235" s="1">
        <v>0.0</v>
      </c>
      <c r="Q235" s="1">
        <v>0.0</v>
      </c>
      <c r="R235" s="1">
        <v>9.0</v>
      </c>
      <c r="S235" s="1">
        <f t="shared" si="28"/>
        <v>30</v>
      </c>
      <c r="T235" s="1">
        <f t="shared" si="29"/>
        <v>1</v>
      </c>
      <c r="U235" s="1" t="s">
        <v>144</v>
      </c>
      <c r="V235" s="1">
        <v>0.0</v>
      </c>
      <c r="W235" s="1">
        <v>0.0</v>
      </c>
      <c r="X235" s="1">
        <v>0.0</v>
      </c>
    </row>
    <row r="236" ht="15.75" customHeight="1">
      <c r="A236" s="1">
        <v>5.0</v>
      </c>
      <c r="B236" s="2">
        <v>42614.0</v>
      </c>
      <c r="C236" s="1">
        <f t="shared" si="1"/>
        <v>36</v>
      </c>
      <c r="D236" s="1">
        <v>2016.0</v>
      </c>
      <c r="E236" s="1" t="s">
        <v>27</v>
      </c>
      <c r="F236" s="1" t="s">
        <v>28</v>
      </c>
      <c r="G236" s="1" t="s">
        <v>29</v>
      </c>
      <c r="H236" s="1">
        <v>17.0</v>
      </c>
      <c r="I236" s="1">
        <v>1.0</v>
      </c>
      <c r="J236" s="1">
        <v>16.0</v>
      </c>
      <c r="K236" s="1">
        <v>0.0</v>
      </c>
      <c r="L236" s="1">
        <v>4.0</v>
      </c>
      <c r="M236" s="1">
        <v>12.0</v>
      </c>
      <c r="N236" s="1">
        <v>12.0</v>
      </c>
      <c r="O236" s="1">
        <v>0.0</v>
      </c>
      <c r="P236" s="1">
        <v>0.0</v>
      </c>
      <c r="Q236" s="1">
        <v>0.0</v>
      </c>
      <c r="R236" s="1">
        <v>0.0</v>
      </c>
      <c r="S236" s="1">
        <f t="shared" si="28"/>
        <v>12</v>
      </c>
      <c r="T236" s="1">
        <f t="shared" si="29"/>
        <v>4</v>
      </c>
      <c r="V236" s="1">
        <v>0.0</v>
      </c>
      <c r="W236" s="1">
        <v>0.0</v>
      </c>
      <c r="X236" s="1">
        <v>0.0</v>
      </c>
    </row>
    <row r="237" ht="15.75" customHeight="1">
      <c r="A237" s="1">
        <v>5.0</v>
      </c>
      <c r="B237" s="2">
        <v>42614.0</v>
      </c>
      <c r="C237" s="1">
        <f t="shared" si="1"/>
        <v>36</v>
      </c>
      <c r="D237" s="1">
        <v>2016.0</v>
      </c>
      <c r="E237" s="1" t="s">
        <v>27</v>
      </c>
      <c r="F237" s="1" t="s">
        <v>28</v>
      </c>
      <c r="G237" s="1" t="s">
        <v>31</v>
      </c>
      <c r="H237" s="1">
        <v>0.0</v>
      </c>
      <c r="I237" s="1">
        <v>0.0</v>
      </c>
      <c r="J237" s="1">
        <v>0.0</v>
      </c>
      <c r="K237" s="1">
        <v>0.0</v>
      </c>
      <c r="L237" s="1">
        <v>0.0</v>
      </c>
      <c r="M237" s="1">
        <v>0.0</v>
      </c>
      <c r="N237" s="1">
        <v>0.0</v>
      </c>
      <c r="O237" s="1">
        <v>0.0</v>
      </c>
      <c r="P237" s="1">
        <v>0.0</v>
      </c>
      <c r="Q237" s="1">
        <v>0.0</v>
      </c>
      <c r="R237" s="1">
        <v>0.0</v>
      </c>
      <c r="S237" s="1">
        <f t="shared" si="28"/>
        <v>0</v>
      </c>
      <c r="T237" s="1">
        <f t="shared" si="29"/>
        <v>0</v>
      </c>
      <c r="V237" s="1">
        <v>0.0</v>
      </c>
      <c r="W237" s="1">
        <v>0.0</v>
      </c>
      <c r="X237" s="1">
        <v>0.0</v>
      </c>
    </row>
    <row r="238" ht="15.75" customHeight="1">
      <c r="A238" s="1">
        <v>5.0</v>
      </c>
      <c r="B238" s="2">
        <v>42614.0</v>
      </c>
      <c r="C238" s="1">
        <f t="shared" si="1"/>
        <v>36</v>
      </c>
      <c r="D238" s="1">
        <v>2016.0</v>
      </c>
      <c r="E238" s="1" t="s">
        <v>27</v>
      </c>
      <c r="F238" s="1" t="s">
        <v>33</v>
      </c>
      <c r="G238" s="1" t="s">
        <v>29</v>
      </c>
      <c r="H238" s="1">
        <v>14.0</v>
      </c>
      <c r="I238" s="1">
        <v>9.0</v>
      </c>
      <c r="J238" s="1">
        <v>5.0</v>
      </c>
      <c r="K238" s="1">
        <v>0.0</v>
      </c>
      <c r="L238" s="1">
        <v>1.0</v>
      </c>
      <c r="M238" s="1">
        <v>4.0</v>
      </c>
      <c r="N238" s="1">
        <v>9.0</v>
      </c>
      <c r="O238" s="1">
        <v>0.0</v>
      </c>
      <c r="P238" s="1">
        <v>0.0</v>
      </c>
      <c r="Q238" s="1">
        <v>0.0</v>
      </c>
      <c r="R238" s="1">
        <v>5.0</v>
      </c>
      <c r="S238" s="1">
        <f t="shared" si="28"/>
        <v>7</v>
      </c>
      <c r="T238" s="1">
        <f t="shared" si="29"/>
        <v>1</v>
      </c>
      <c r="V238" s="1">
        <v>0.0</v>
      </c>
      <c r="W238" s="1">
        <v>0.0</v>
      </c>
      <c r="X238" s="1">
        <v>0.0</v>
      </c>
    </row>
    <row r="239" ht="15.75" customHeight="1">
      <c r="A239" s="1">
        <v>5.0</v>
      </c>
      <c r="B239" s="2">
        <v>42614.0</v>
      </c>
      <c r="C239" s="1">
        <f t="shared" si="1"/>
        <v>36</v>
      </c>
      <c r="D239" s="1">
        <v>2016.0</v>
      </c>
      <c r="E239" s="1" t="s">
        <v>27</v>
      </c>
      <c r="F239" s="1" t="s">
        <v>33</v>
      </c>
      <c r="G239" s="1" t="s">
        <v>31</v>
      </c>
      <c r="H239" s="1">
        <v>36.0</v>
      </c>
      <c r="I239" s="1">
        <v>12.0</v>
      </c>
      <c r="J239" s="1">
        <v>24.0</v>
      </c>
      <c r="K239" s="1">
        <v>0.0</v>
      </c>
      <c r="L239" s="1">
        <v>2.0</v>
      </c>
      <c r="M239" s="1">
        <v>22.0</v>
      </c>
      <c r="N239" s="1">
        <v>22.0</v>
      </c>
      <c r="O239" s="1">
        <v>0.0</v>
      </c>
      <c r="P239" s="1">
        <v>0.0</v>
      </c>
      <c r="Q239" s="1">
        <v>0.0</v>
      </c>
      <c r="R239" s="1">
        <v>0.0</v>
      </c>
      <c r="S239" s="1">
        <f t="shared" si="28"/>
        <v>22</v>
      </c>
      <c r="T239" s="1">
        <f t="shared" si="29"/>
        <v>2</v>
      </c>
      <c r="V239" s="1">
        <v>0.0</v>
      </c>
      <c r="W239" s="1">
        <v>0.0</v>
      </c>
      <c r="X239" s="1">
        <v>0.0</v>
      </c>
    </row>
    <row r="240" ht="15.75" customHeight="1">
      <c r="A240" s="1">
        <v>5.0</v>
      </c>
      <c r="B240" s="2">
        <v>42614.0</v>
      </c>
      <c r="C240" s="1">
        <f t="shared" si="1"/>
        <v>36</v>
      </c>
      <c r="D240" s="1">
        <v>2016.0</v>
      </c>
      <c r="E240" s="1" t="s">
        <v>27</v>
      </c>
      <c r="F240" s="1" t="s">
        <v>34</v>
      </c>
      <c r="G240" s="1" t="s">
        <v>29</v>
      </c>
      <c r="H240" s="1">
        <v>7.0</v>
      </c>
      <c r="I240" s="1">
        <v>0.0</v>
      </c>
      <c r="J240" s="1">
        <v>7.0</v>
      </c>
      <c r="K240" s="1">
        <v>0.0</v>
      </c>
      <c r="L240" s="1">
        <v>2.0</v>
      </c>
      <c r="M240" s="1">
        <v>5.0</v>
      </c>
      <c r="N240" s="1">
        <v>5.0</v>
      </c>
      <c r="O240" s="1">
        <v>0.0</v>
      </c>
      <c r="P240" s="1">
        <v>0.0</v>
      </c>
      <c r="Q240" s="1">
        <v>0.0</v>
      </c>
      <c r="R240" s="1">
        <v>0.0</v>
      </c>
      <c r="S240" s="1">
        <f t="shared" si="28"/>
        <v>5</v>
      </c>
      <c r="T240" s="1">
        <f t="shared" si="29"/>
        <v>2</v>
      </c>
      <c r="V240" s="1">
        <v>0.0</v>
      </c>
      <c r="W240" s="1">
        <v>0.0</v>
      </c>
      <c r="X240" s="1">
        <v>0.0</v>
      </c>
    </row>
    <row r="241" ht="15.75" customHeight="1">
      <c r="A241" s="1">
        <v>5.0</v>
      </c>
      <c r="B241" s="2">
        <v>42614.0</v>
      </c>
      <c r="C241" s="1">
        <f t="shared" si="1"/>
        <v>36</v>
      </c>
      <c r="D241" s="1">
        <v>2016.0</v>
      </c>
      <c r="E241" s="1" t="s">
        <v>27</v>
      </c>
      <c r="F241" s="1" t="s">
        <v>34</v>
      </c>
      <c r="G241" s="1" t="s">
        <v>31</v>
      </c>
      <c r="H241" s="1">
        <v>76.0</v>
      </c>
      <c r="I241" s="1">
        <v>38.0</v>
      </c>
      <c r="J241" s="1">
        <v>38.0</v>
      </c>
      <c r="K241" s="1">
        <v>0.0</v>
      </c>
      <c r="L241" s="1">
        <v>2.0</v>
      </c>
      <c r="M241" s="1">
        <v>33.0</v>
      </c>
      <c r="N241" s="1">
        <v>33.0</v>
      </c>
      <c r="O241" s="1">
        <v>0.0</v>
      </c>
      <c r="P241" s="1">
        <v>3.0</v>
      </c>
      <c r="Q241" s="1">
        <v>0.0</v>
      </c>
      <c r="R241" s="1">
        <v>0.0</v>
      </c>
      <c r="S241" s="1">
        <f t="shared" si="28"/>
        <v>33</v>
      </c>
      <c r="T241" s="1">
        <f t="shared" si="29"/>
        <v>2</v>
      </c>
      <c r="V241" s="1">
        <v>0.0</v>
      </c>
      <c r="W241" s="1">
        <v>3.0</v>
      </c>
      <c r="X241" s="1">
        <v>0.0</v>
      </c>
    </row>
    <row r="242" ht="15.75" customHeight="1">
      <c r="A242" s="1">
        <v>5.0</v>
      </c>
      <c r="B242" s="2">
        <v>42614.0</v>
      </c>
      <c r="C242" s="1">
        <f t="shared" si="1"/>
        <v>36</v>
      </c>
      <c r="D242" s="1">
        <v>2016.0</v>
      </c>
      <c r="E242" s="1" t="s">
        <v>62</v>
      </c>
      <c r="F242" s="1" t="s">
        <v>36</v>
      </c>
      <c r="G242" s="1" t="s">
        <v>29</v>
      </c>
      <c r="H242" s="1">
        <v>47.0</v>
      </c>
      <c r="I242" s="1">
        <v>2.0</v>
      </c>
      <c r="J242" s="1">
        <v>45.0</v>
      </c>
      <c r="K242" s="1">
        <v>0.0</v>
      </c>
      <c r="L242" s="1">
        <v>2.0</v>
      </c>
      <c r="M242" s="1">
        <v>42.0</v>
      </c>
      <c r="N242" s="1">
        <v>42.0</v>
      </c>
      <c r="O242" s="1">
        <v>0.0</v>
      </c>
      <c r="P242" s="1">
        <v>1.0</v>
      </c>
      <c r="Q242" s="1">
        <v>0.0</v>
      </c>
      <c r="R242" s="1">
        <v>3.0</v>
      </c>
      <c r="S242" s="1">
        <f t="shared" si="28"/>
        <v>44</v>
      </c>
      <c r="T242" s="1">
        <f t="shared" si="29"/>
        <v>2</v>
      </c>
      <c r="V242" s="1">
        <v>0.0</v>
      </c>
      <c r="W242" s="1">
        <v>1.0</v>
      </c>
      <c r="X242" s="1">
        <v>0.0</v>
      </c>
    </row>
    <row r="243" ht="15.75" customHeight="1">
      <c r="A243" s="1">
        <v>5.0</v>
      </c>
      <c r="B243" s="2">
        <v>42614.0</v>
      </c>
      <c r="C243" s="1">
        <f t="shared" si="1"/>
        <v>36</v>
      </c>
      <c r="D243" s="1">
        <v>2016.0</v>
      </c>
      <c r="E243" s="1" t="s">
        <v>62</v>
      </c>
      <c r="F243" s="1" t="s">
        <v>36</v>
      </c>
      <c r="G243" s="1" t="s">
        <v>31</v>
      </c>
      <c r="H243" s="1">
        <v>8.0</v>
      </c>
      <c r="I243" s="1">
        <v>2.0</v>
      </c>
      <c r="J243" s="1">
        <v>6.0</v>
      </c>
      <c r="K243" s="1">
        <v>0.0</v>
      </c>
      <c r="L243" s="1">
        <v>2.0</v>
      </c>
      <c r="M243" s="1">
        <v>4.0</v>
      </c>
      <c r="N243" s="1">
        <v>4.0</v>
      </c>
      <c r="O243" s="1">
        <v>0.0</v>
      </c>
      <c r="P243" s="1">
        <v>0.0</v>
      </c>
      <c r="Q243" s="1">
        <v>0.0</v>
      </c>
      <c r="R243" s="1">
        <v>3.0</v>
      </c>
      <c r="S243" s="1">
        <f t="shared" si="28"/>
        <v>6</v>
      </c>
      <c r="T243" s="1">
        <f t="shared" si="29"/>
        <v>2</v>
      </c>
      <c r="V243" s="1">
        <v>0.0</v>
      </c>
      <c r="W243" s="1">
        <v>0.0</v>
      </c>
      <c r="X243" s="1">
        <v>0.0</v>
      </c>
    </row>
    <row r="244" ht="15.75" customHeight="1">
      <c r="A244" s="1">
        <v>5.0</v>
      </c>
      <c r="B244" s="2">
        <v>42614.0</v>
      </c>
      <c r="C244" s="1">
        <f t="shared" si="1"/>
        <v>36</v>
      </c>
      <c r="D244" s="1">
        <v>2016.0</v>
      </c>
      <c r="E244" s="1" t="s">
        <v>62</v>
      </c>
      <c r="F244" s="1" t="s">
        <v>37</v>
      </c>
      <c r="G244" s="1" t="s">
        <v>29</v>
      </c>
      <c r="H244" s="1">
        <v>131.0</v>
      </c>
      <c r="I244" s="1">
        <v>73.0</v>
      </c>
      <c r="J244" s="1">
        <v>58.0</v>
      </c>
      <c r="K244" s="1">
        <v>0.0</v>
      </c>
      <c r="L244" s="1">
        <v>7.0</v>
      </c>
      <c r="M244" s="1">
        <v>51.0</v>
      </c>
      <c r="N244" s="1">
        <v>51.0</v>
      </c>
      <c r="O244" s="1">
        <v>0.0</v>
      </c>
      <c r="P244" s="1">
        <v>0.0</v>
      </c>
      <c r="Q244" s="1">
        <v>0.0</v>
      </c>
      <c r="R244" s="1">
        <v>34.0</v>
      </c>
      <c r="S244" s="1">
        <f t="shared" si="28"/>
        <v>68</v>
      </c>
      <c r="T244" s="1">
        <f t="shared" si="29"/>
        <v>7</v>
      </c>
      <c r="V244" s="1">
        <v>0.0</v>
      </c>
      <c r="W244" s="1">
        <v>0.0</v>
      </c>
      <c r="X244" s="1">
        <v>0.0</v>
      </c>
    </row>
    <row r="245" ht="15.75" customHeight="1">
      <c r="A245" s="1">
        <v>5.0</v>
      </c>
      <c r="B245" s="2">
        <v>42614.0</v>
      </c>
      <c r="C245" s="1">
        <f t="shared" si="1"/>
        <v>36</v>
      </c>
      <c r="D245" s="1">
        <v>2016.0</v>
      </c>
      <c r="E245" s="1" t="s">
        <v>62</v>
      </c>
      <c r="F245" s="1" t="s">
        <v>37</v>
      </c>
      <c r="G245" s="1" t="s">
        <v>31</v>
      </c>
      <c r="H245" s="1">
        <v>70.0</v>
      </c>
      <c r="I245" s="1">
        <v>16.0</v>
      </c>
      <c r="J245" s="1">
        <v>54.0</v>
      </c>
      <c r="K245" s="1">
        <v>0.0</v>
      </c>
      <c r="L245" s="1">
        <v>4.0</v>
      </c>
      <c r="M245" s="1">
        <v>48.0</v>
      </c>
      <c r="N245" s="1">
        <v>48.0</v>
      </c>
      <c r="O245" s="1">
        <v>0.0</v>
      </c>
      <c r="P245" s="1">
        <v>1.0</v>
      </c>
      <c r="Q245" s="1">
        <v>0.0</v>
      </c>
      <c r="R245" s="1">
        <v>7.0</v>
      </c>
      <c r="S245" s="1">
        <f t="shared" si="28"/>
        <v>52</v>
      </c>
      <c r="T245" s="1">
        <f t="shared" si="29"/>
        <v>4</v>
      </c>
      <c r="V245" s="1">
        <v>0.0</v>
      </c>
      <c r="W245" s="1">
        <v>0.0</v>
      </c>
      <c r="X245" s="1">
        <v>1.0</v>
      </c>
    </row>
    <row r="246" ht="15.75" customHeight="1">
      <c r="A246" s="1">
        <v>5.0</v>
      </c>
      <c r="B246" s="2">
        <v>42614.0</v>
      </c>
      <c r="C246" s="1">
        <f t="shared" si="1"/>
        <v>36</v>
      </c>
      <c r="D246" s="1">
        <v>2016.0</v>
      </c>
      <c r="E246" s="1" t="s">
        <v>62</v>
      </c>
      <c r="F246" s="1" t="s">
        <v>38</v>
      </c>
      <c r="G246" s="1" t="s">
        <v>29</v>
      </c>
      <c r="H246" s="1">
        <v>155.0</v>
      </c>
      <c r="I246" s="1">
        <v>66.0</v>
      </c>
      <c r="J246" s="1">
        <v>89.0</v>
      </c>
      <c r="K246" s="1">
        <v>0.0</v>
      </c>
      <c r="L246" s="1">
        <v>11.0</v>
      </c>
      <c r="M246" s="1">
        <v>78.0</v>
      </c>
      <c r="N246" s="1">
        <v>78.0</v>
      </c>
      <c r="O246" s="1">
        <v>0.0</v>
      </c>
      <c r="P246" s="1">
        <v>0.0</v>
      </c>
      <c r="Q246" s="1">
        <v>0.0</v>
      </c>
      <c r="R246" s="1">
        <v>13.0</v>
      </c>
      <c r="S246" s="1">
        <f t="shared" si="28"/>
        <v>85</v>
      </c>
      <c r="T246" s="1">
        <f t="shared" si="29"/>
        <v>11</v>
      </c>
      <c r="V246" s="1">
        <v>0.0</v>
      </c>
      <c r="W246" s="1">
        <v>0.0</v>
      </c>
      <c r="X246" s="1">
        <v>0.0</v>
      </c>
    </row>
    <row r="247" ht="15.75" customHeight="1">
      <c r="A247" s="1">
        <v>5.0</v>
      </c>
      <c r="B247" s="2">
        <v>42614.0</v>
      </c>
      <c r="C247" s="1">
        <f t="shared" si="1"/>
        <v>36</v>
      </c>
      <c r="D247" s="1">
        <v>2016.0</v>
      </c>
      <c r="E247" s="1" t="s">
        <v>62</v>
      </c>
      <c r="F247" s="1" t="s">
        <v>38</v>
      </c>
      <c r="G247" s="1" t="s">
        <v>31</v>
      </c>
      <c r="H247" s="1">
        <v>5.0</v>
      </c>
      <c r="I247" s="1">
        <v>0.0</v>
      </c>
      <c r="J247" s="1">
        <v>5.0</v>
      </c>
      <c r="K247" s="1">
        <v>0.0</v>
      </c>
      <c r="L247" s="1">
        <v>0.0</v>
      </c>
      <c r="M247" s="1">
        <v>5.0</v>
      </c>
      <c r="N247" s="1">
        <v>5.0</v>
      </c>
      <c r="O247" s="1">
        <v>0.0</v>
      </c>
      <c r="P247" s="1">
        <v>0.0</v>
      </c>
      <c r="Q247" s="1">
        <v>0.0</v>
      </c>
      <c r="R247" s="1">
        <v>0.0</v>
      </c>
      <c r="S247" s="1">
        <f t="shared" si="28"/>
        <v>5</v>
      </c>
      <c r="T247" s="1">
        <f t="shared" si="29"/>
        <v>0</v>
      </c>
      <c r="V247" s="1">
        <v>0.0</v>
      </c>
      <c r="W247" s="1">
        <v>0.0</v>
      </c>
      <c r="X247" s="1">
        <v>0.0</v>
      </c>
    </row>
    <row r="248" ht="15.75" customHeight="1">
      <c r="A248" s="1">
        <v>5.0</v>
      </c>
      <c r="B248" s="2">
        <v>42614.0</v>
      </c>
      <c r="C248" s="1">
        <f t="shared" si="1"/>
        <v>36</v>
      </c>
      <c r="D248" s="1">
        <v>2016.0</v>
      </c>
      <c r="E248" s="1" t="s">
        <v>43</v>
      </c>
      <c r="F248" s="1" t="s">
        <v>75</v>
      </c>
      <c r="G248" s="1" t="s">
        <v>29</v>
      </c>
      <c r="H248" s="1">
        <v>7.0</v>
      </c>
      <c r="I248" s="1">
        <v>2.0</v>
      </c>
      <c r="J248" s="1">
        <v>5.0</v>
      </c>
      <c r="K248" s="1">
        <v>0.0</v>
      </c>
      <c r="L248" s="1">
        <v>1.0</v>
      </c>
      <c r="M248" s="1">
        <v>4.0</v>
      </c>
      <c r="N248" s="1">
        <v>4.0</v>
      </c>
      <c r="O248" s="1">
        <v>0.0</v>
      </c>
      <c r="P248" s="1">
        <v>0.0</v>
      </c>
      <c r="Q248" s="1">
        <v>0.0</v>
      </c>
      <c r="R248" s="1">
        <v>4.0</v>
      </c>
      <c r="S248" s="1">
        <f t="shared" si="28"/>
        <v>6</v>
      </c>
      <c r="T248" s="1">
        <f t="shared" si="29"/>
        <v>1</v>
      </c>
      <c r="V248" s="1">
        <v>0.0</v>
      </c>
      <c r="W248" s="1">
        <v>0.0</v>
      </c>
      <c r="X248" s="1">
        <v>0.0</v>
      </c>
    </row>
    <row r="249" ht="15.75" customHeight="1">
      <c r="A249" s="1">
        <v>5.0</v>
      </c>
      <c r="B249" s="2">
        <v>42614.0</v>
      </c>
      <c r="C249" s="1">
        <f t="shared" si="1"/>
        <v>36</v>
      </c>
      <c r="D249" s="1">
        <v>2016.0</v>
      </c>
      <c r="E249" s="1" t="s">
        <v>43</v>
      </c>
      <c r="F249" s="1" t="s">
        <v>75</v>
      </c>
      <c r="G249" s="1" t="s">
        <v>31</v>
      </c>
      <c r="H249" s="1">
        <v>65.0</v>
      </c>
      <c r="I249" s="1">
        <v>5.0</v>
      </c>
      <c r="J249" s="1">
        <v>60.0</v>
      </c>
      <c r="K249" s="1">
        <v>0.0</v>
      </c>
      <c r="L249" s="1">
        <v>15.0</v>
      </c>
      <c r="M249" s="1">
        <v>45.0</v>
      </c>
      <c r="N249" s="1">
        <v>45.0</v>
      </c>
      <c r="O249" s="1">
        <v>0.0</v>
      </c>
      <c r="P249" s="1">
        <v>0.0</v>
      </c>
      <c r="Q249" s="1">
        <v>0.0</v>
      </c>
      <c r="R249" s="1">
        <v>7.0</v>
      </c>
      <c r="S249" s="1">
        <f t="shared" si="28"/>
        <v>49</v>
      </c>
      <c r="T249" s="1">
        <f t="shared" si="29"/>
        <v>15</v>
      </c>
      <c r="V249" s="1">
        <v>0.0</v>
      </c>
      <c r="W249" s="1">
        <v>0.0</v>
      </c>
      <c r="X249" s="1">
        <v>0.0</v>
      </c>
    </row>
    <row r="250" ht="15.75" customHeight="1">
      <c r="A250" s="1">
        <v>5.0</v>
      </c>
      <c r="B250" s="2">
        <v>42614.0</v>
      </c>
      <c r="C250" s="1">
        <f t="shared" si="1"/>
        <v>36</v>
      </c>
      <c r="D250" s="1">
        <v>2016.0</v>
      </c>
      <c r="E250" s="1" t="s">
        <v>43</v>
      </c>
      <c r="F250" s="1" t="s">
        <v>44</v>
      </c>
      <c r="G250" s="1" t="s">
        <v>29</v>
      </c>
      <c r="H250" s="1">
        <v>8.0</v>
      </c>
      <c r="I250" s="1">
        <v>3.0</v>
      </c>
      <c r="J250" s="1">
        <v>5.0</v>
      </c>
      <c r="K250" s="1">
        <v>0.0</v>
      </c>
      <c r="L250" s="1">
        <v>1.0</v>
      </c>
      <c r="M250" s="1">
        <v>4.0</v>
      </c>
      <c r="N250" s="1">
        <v>4.0</v>
      </c>
      <c r="O250" s="1">
        <v>0.0</v>
      </c>
      <c r="P250" s="1">
        <v>0.0</v>
      </c>
      <c r="Q250" s="1">
        <v>0.0</v>
      </c>
      <c r="R250" s="1">
        <v>4.0</v>
      </c>
      <c r="S250" s="1">
        <f t="shared" si="28"/>
        <v>6</v>
      </c>
      <c r="T250" s="1">
        <f t="shared" si="29"/>
        <v>1</v>
      </c>
      <c r="V250" s="1">
        <v>0.0</v>
      </c>
      <c r="W250" s="1">
        <v>0.0</v>
      </c>
      <c r="X250" s="1">
        <v>0.0</v>
      </c>
    </row>
    <row r="251" ht="15.75" customHeight="1">
      <c r="A251" s="1">
        <v>5.0</v>
      </c>
      <c r="B251" s="2">
        <v>42614.0</v>
      </c>
      <c r="C251" s="1">
        <f t="shared" si="1"/>
        <v>36</v>
      </c>
      <c r="D251" s="1">
        <v>2016.0</v>
      </c>
      <c r="E251" s="1" t="s">
        <v>43</v>
      </c>
      <c r="F251" s="1" t="s">
        <v>44</v>
      </c>
      <c r="G251" s="1" t="s">
        <v>31</v>
      </c>
      <c r="H251" s="1">
        <v>33.0</v>
      </c>
      <c r="I251" s="1">
        <v>5.0</v>
      </c>
      <c r="J251" s="1">
        <v>28.0</v>
      </c>
      <c r="K251" s="1">
        <v>0.0</v>
      </c>
      <c r="L251" s="1">
        <v>2.0</v>
      </c>
      <c r="M251" s="1">
        <v>26.0</v>
      </c>
      <c r="N251" s="1">
        <v>26.0</v>
      </c>
      <c r="O251" s="1">
        <v>0.0</v>
      </c>
      <c r="P251" s="1">
        <v>0.0</v>
      </c>
      <c r="Q251" s="1">
        <v>0.0</v>
      </c>
      <c r="R251" s="1">
        <v>2.0</v>
      </c>
      <c r="S251" s="1">
        <f t="shared" si="28"/>
        <v>27</v>
      </c>
      <c r="T251" s="1">
        <f t="shared" si="29"/>
        <v>2</v>
      </c>
      <c r="V251" s="1">
        <v>0.0</v>
      </c>
      <c r="W251" s="1">
        <v>0.0</v>
      </c>
      <c r="X251" s="1">
        <v>0.0</v>
      </c>
    </row>
    <row r="252" ht="15.75" customHeight="1">
      <c r="A252" s="1">
        <v>5.0</v>
      </c>
      <c r="B252" s="2">
        <v>42614.0</v>
      </c>
      <c r="C252" s="1">
        <f t="shared" si="1"/>
        <v>36</v>
      </c>
      <c r="D252" s="1">
        <v>2016.0</v>
      </c>
      <c r="E252" s="1" t="s">
        <v>39</v>
      </c>
      <c r="F252" s="1" t="s">
        <v>40</v>
      </c>
      <c r="G252" s="1" t="s">
        <v>29</v>
      </c>
      <c r="H252" s="1">
        <v>112.0</v>
      </c>
      <c r="I252" s="1">
        <v>44.0</v>
      </c>
      <c r="J252" s="1">
        <v>68.0</v>
      </c>
      <c r="K252" s="1">
        <v>0.0</v>
      </c>
      <c r="L252" s="1">
        <v>5.0</v>
      </c>
      <c r="M252" s="1">
        <v>62.0</v>
      </c>
      <c r="N252" s="1">
        <v>62.0</v>
      </c>
      <c r="O252" s="1">
        <v>0.0</v>
      </c>
      <c r="P252" s="1">
        <v>0.0</v>
      </c>
      <c r="Q252" s="1">
        <v>0.0</v>
      </c>
      <c r="R252" s="1">
        <v>0.0</v>
      </c>
      <c r="S252" s="1">
        <f t="shared" si="28"/>
        <v>62</v>
      </c>
      <c r="T252" s="1">
        <f t="shared" si="29"/>
        <v>5</v>
      </c>
      <c r="V252" s="1">
        <v>0.0</v>
      </c>
      <c r="W252" s="1">
        <v>0.0</v>
      </c>
      <c r="X252" s="1">
        <v>0.0</v>
      </c>
    </row>
    <row r="253" ht="15.75" customHeight="1">
      <c r="A253" s="1">
        <v>5.0</v>
      </c>
      <c r="B253" s="2">
        <v>42614.0</v>
      </c>
      <c r="C253" s="1">
        <f t="shared" si="1"/>
        <v>36</v>
      </c>
      <c r="D253" s="1">
        <v>2016.0</v>
      </c>
      <c r="E253" s="1" t="s">
        <v>39</v>
      </c>
      <c r="F253" s="1" t="s">
        <v>40</v>
      </c>
      <c r="G253" s="1" t="s">
        <v>31</v>
      </c>
      <c r="H253" s="1">
        <v>51.0</v>
      </c>
      <c r="I253" s="1">
        <v>10.0</v>
      </c>
      <c r="J253" s="1">
        <v>41.0</v>
      </c>
      <c r="K253" s="1">
        <v>0.0</v>
      </c>
      <c r="L253" s="1">
        <v>4.0</v>
      </c>
      <c r="M253" s="1">
        <v>31.0</v>
      </c>
      <c r="N253" s="1">
        <v>31.0</v>
      </c>
      <c r="O253" s="1">
        <v>0.0</v>
      </c>
      <c r="P253" s="1">
        <v>2.0</v>
      </c>
      <c r="Q253" s="1">
        <v>0.0</v>
      </c>
      <c r="R253" s="1">
        <v>2.0</v>
      </c>
      <c r="S253" s="1">
        <f t="shared" si="28"/>
        <v>32</v>
      </c>
      <c r="T253" s="1">
        <f t="shared" si="29"/>
        <v>4</v>
      </c>
      <c r="V253" s="1">
        <v>2.0</v>
      </c>
      <c r="W253" s="1">
        <v>0.0</v>
      </c>
      <c r="X253" s="1">
        <v>0.0</v>
      </c>
    </row>
    <row r="254" ht="15.75" customHeight="1">
      <c r="A254" s="1">
        <v>5.0</v>
      </c>
      <c r="B254" s="2">
        <v>42614.0</v>
      </c>
      <c r="C254" s="1">
        <f t="shared" si="1"/>
        <v>36</v>
      </c>
      <c r="D254" s="1">
        <v>2016.0</v>
      </c>
      <c r="E254" s="1" t="s">
        <v>39</v>
      </c>
      <c r="F254" s="1" t="s">
        <v>41</v>
      </c>
      <c r="G254" s="1" t="s">
        <v>29</v>
      </c>
      <c r="H254" s="1">
        <v>235.0</v>
      </c>
      <c r="I254" s="1">
        <v>56.0</v>
      </c>
      <c r="J254" s="1">
        <v>179.0</v>
      </c>
      <c r="K254" s="1">
        <v>0.0</v>
      </c>
      <c r="L254" s="1">
        <v>17.0</v>
      </c>
      <c r="M254" s="1">
        <v>159.0</v>
      </c>
      <c r="N254" s="1">
        <v>159.0</v>
      </c>
      <c r="O254" s="1">
        <v>0.0</v>
      </c>
      <c r="P254" s="1">
        <v>0.0</v>
      </c>
      <c r="Q254" s="1">
        <v>0.0</v>
      </c>
      <c r="R254" s="1">
        <v>5.0</v>
      </c>
      <c r="S254" s="1">
        <f t="shared" si="28"/>
        <v>162</v>
      </c>
      <c r="T254" s="1">
        <f t="shared" si="29"/>
        <v>17</v>
      </c>
      <c r="V254" s="1">
        <v>0.0</v>
      </c>
      <c r="W254" s="1">
        <v>0.0</v>
      </c>
      <c r="X254" s="1">
        <v>0.0</v>
      </c>
    </row>
    <row r="255" ht="15.75" customHeight="1">
      <c r="A255" s="1">
        <v>5.0</v>
      </c>
      <c r="B255" s="2">
        <v>42614.0</v>
      </c>
      <c r="C255" s="1">
        <f t="shared" si="1"/>
        <v>36</v>
      </c>
      <c r="D255" s="1">
        <v>2016.0</v>
      </c>
      <c r="E255" s="1" t="s">
        <v>39</v>
      </c>
      <c r="F255" s="1" t="s">
        <v>41</v>
      </c>
      <c r="G255" s="1" t="s">
        <v>31</v>
      </c>
      <c r="H255" s="1">
        <v>159.0</v>
      </c>
      <c r="I255" s="1">
        <v>21.0</v>
      </c>
      <c r="J255" s="1">
        <v>138.0</v>
      </c>
      <c r="K255" s="1">
        <v>0.0</v>
      </c>
      <c r="L255" s="1">
        <v>27.0</v>
      </c>
      <c r="M255" s="1">
        <v>107.0</v>
      </c>
      <c r="N255" s="1">
        <v>107.0</v>
      </c>
      <c r="O255" s="1">
        <v>0.0</v>
      </c>
      <c r="P255" s="1">
        <v>0.0</v>
      </c>
      <c r="Q255" s="1">
        <v>4.0</v>
      </c>
      <c r="R255" s="1">
        <v>44.0</v>
      </c>
      <c r="S255" s="1">
        <f t="shared" si="28"/>
        <v>129</v>
      </c>
      <c r="T255" s="1">
        <f t="shared" si="29"/>
        <v>29</v>
      </c>
      <c r="V255" s="1">
        <v>0.0</v>
      </c>
      <c r="W255" s="1">
        <v>0.0</v>
      </c>
      <c r="X255" s="1">
        <v>0.0</v>
      </c>
    </row>
    <row r="256" ht="15.75" customHeight="1">
      <c r="A256" s="1">
        <v>5.0</v>
      </c>
      <c r="B256" s="2">
        <v>42614.0</v>
      </c>
      <c r="C256" s="1">
        <f t="shared" si="1"/>
        <v>36</v>
      </c>
      <c r="D256" s="1">
        <v>2016.0</v>
      </c>
      <c r="E256" s="1" t="s">
        <v>39</v>
      </c>
      <c r="F256" s="1" t="s">
        <v>42</v>
      </c>
      <c r="G256" s="1" t="s">
        <v>29</v>
      </c>
      <c r="H256" s="1" t="s">
        <v>30</v>
      </c>
      <c r="I256" s="1" t="s">
        <v>30</v>
      </c>
      <c r="J256" s="1" t="s">
        <v>30</v>
      </c>
      <c r="K256" s="1" t="s">
        <v>30</v>
      </c>
      <c r="L256" s="1" t="s">
        <v>30</v>
      </c>
      <c r="M256" s="1" t="s">
        <v>30</v>
      </c>
      <c r="N256" s="1" t="s">
        <v>30</v>
      </c>
      <c r="O256" s="1" t="s">
        <v>30</v>
      </c>
      <c r="P256" s="1">
        <v>0.0</v>
      </c>
      <c r="Q256" s="1" t="s">
        <v>30</v>
      </c>
      <c r="R256" s="1">
        <v>5.0</v>
      </c>
      <c r="S256" s="1" t="s">
        <v>30</v>
      </c>
      <c r="T256" s="1" t="s">
        <v>30</v>
      </c>
      <c r="U256" s="1" t="s">
        <v>145</v>
      </c>
      <c r="V256" s="1" t="s">
        <v>30</v>
      </c>
      <c r="W256" s="1" t="s">
        <v>30</v>
      </c>
      <c r="X256" s="1" t="s">
        <v>30</v>
      </c>
    </row>
    <row r="257" ht="15.75" customHeight="1">
      <c r="A257" s="1">
        <v>5.0</v>
      </c>
      <c r="B257" s="2">
        <v>42614.0</v>
      </c>
      <c r="C257" s="1">
        <f t="shared" si="1"/>
        <v>36</v>
      </c>
      <c r="D257" s="1">
        <v>2016.0</v>
      </c>
      <c r="E257" s="1" t="s">
        <v>39</v>
      </c>
      <c r="F257" s="1" t="s">
        <v>42</v>
      </c>
      <c r="G257" s="1" t="s">
        <v>31</v>
      </c>
      <c r="H257" s="1">
        <v>56.0</v>
      </c>
      <c r="I257" s="1">
        <v>7.0</v>
      </c>
      <c r="J257" s="1">
        <v>49.0</v>
      </c>
      <c r="K257" s="1">
        <v>0.0</v>
      </c>
      <c r="L257" s="1">
        <v>6.0</v>
      </c>
      <c r="M257" s="1">
        <v>40.0</v>
      </c>
      <c r="N257" s="1">
        <v>40.0</v>
      </c>
      <c r="O257" s="1">
        <v>0.0</v>
      </c>
      <c r="P257" s="1">
        <v>1.0</v>
      </c>
      <c r="Q257" s="1">
        <v>0.0</v>
      </c>
      <c r="R257" s="1">
        <v>4.0</v>
      </c>
      <c r="S257" s="1">
        <f t="shared" ref="S257:S259" si="30">ROUND((0.5*R257)+M257,0)</f>
        <v>42</v>
      </c>
      <c r="T257" s="1">
        <f t="shared" ref="T257:T259" si="31">ROUND((0.5*Q257)+L257,0)</f>
        <v>6</v>
      </c>
      <c r="U257" s="1" t="s">
        <v>146</v>
      </c>
      <c r="V257" s="1">
        <v>0.0</v>
      </c>
      <c r="W257" s="1">
        <v>1.0</v>
      </c>
      <c r="X257" s="1">
        <v>0.0</v>
      </c>
    </row>
    <row r="258" ht="15.75" customHeight="1">
      <c r="A258" s="1">
        <v>5.0</v>
      </c>
      <c r="B258" s="2">
        <v>42614.0</v>
      </c>
      <c r="C258" s="1">
        <f t="shared" si="1"/>
        <v>36</v>
      </c>
      <c r="D258" s="1">
        <v>2016.0</v>
      </c>
      <c r="E258" s="1" t="s">
        <v>45</v>
      </c>
      <c r="F258" s="1" t="s">
        <v>46</v>
      </c>
      <c r="G258" s="1" t="s">
        <v>29</v>
      </c>
      <c r="H258" s="1">
        <v>196.0</v>
      </c>
      <c r="I258" s="1">
        <v>24.0</v>
      </c>
      <c r="J258" s="1">
        <v>172.0</v>
      </c>
      <c r="K258" s="1">
        <v>0.0</v>
      </c>
      <c r="L258" s="1">
        <v>5.0</v>
      </c>
      <c r="M258" s="1">
        <v>167.0</v>
      </c>
      <c r="N258" s="1">
        <v>166.0</v>
      </c>
      <c r="O258" s="1">
        <v>1.0</v>
      </c>
      <c r="P258" s="1">
        <v>0.0</v>
      </c>
      <c r="Q258" s="1">
        <v>0.0</v>
      </c>
      <c r="R258" s="1">
        <v>17.0</v>
      </c>
      <c r="S258" s="1">
        <f t="shared" si="30"/>
        <v>176</v>
      </c>
      <c r="T258" s="1">
        <f t="shared" si="31"/>
        <v>5</v>
      </c>
      <c r="U258" s="1" t="s">
        <v>147</v>
      </c>
      <c r="V258" s="1">
        <v>0.0</v>
      </c>
      <c r="W258" s="1">
        <v>0.0</v>
      </c>
      <c r="X258" s="1">
        <v>0.0</v>
      </c>
    </row>
    <row r="259" ht="15.75" customHeight="1">
      <c r="A259" s="1">
        <v>5.0</v>
      </c>
      <c r="B259" s="2">
        <v>42614.0</v>
      </c>
      <c r="C259" s="1">
        <f t="shared" si="1"/>
        <v>36</v>
      </c>
      <c r="D259" s="1">
        <v>2016.0</v>
      </c>
      <c r="E259" s="1" t="s">
        <v>45</v>
      </c>
      <c r="F259" s="1" t="s">
        <v>46</v>
      </c>
      <c r="G259" s="1" t="s">
        <v>31</v>
      </c>
      <c r="H259" s="1">
        <v>19.0</v>
      </c>
      <c r="I259" s="1">
        <v>9.0</v>
      </c>
      <c r="J259" s="1">
        <v>10.0</v>
      </c>
      <c r="K259" s="1">
        <v>0.0</v>
      </c>
      <c r="L259" s="1">
        <v>3.0</v>
      </c>
      <c r="M259" s="1">
        <v>7.0</v>
      </c>
      <c r="N259" s="1">
        <v>6.0</v>
      </c>
      <c r="O259" s="1">
        <v>1.0</v>
      </c>
      <c r="P259" s="1">
        <v>0.0</v>
      </c>
      <c r="Q259" s="1">
        <v>0.0</v>
      </c>
      <c r="R259" s="1">
        <v>0.0</v>
      </c>
      <c r="S259" s="1">
        <f t="shared" si="30"/>
        <v>7</v>
      </c>
      <c r="T259" s="1">
        <f t="shared" si="31"/>
        <v>3</v>
      </c>
      <c r="V259" s="1">
        <v>0.0</v>
      </c>
      <c r="W259" s="1">
        <v>0.0</v>
      </c>
      <c r="X259" s="1">
        <v>0.0</v>
      </c>
    </row>
    <row r="260" ht="15.75" customHeight="1">
      <c r="A260" s="1">
        <v>5.0</v>
      </c>
      <c r="B260" s="2">
        <v>42614.0</v>
      </c>
      <c r="C260" s="1">
        <f t="shared" si="1"/>
        <v>36</v>
      </c>
      <c r="D260" s="1">
        <v>2016.0</v>
      </c>
      <c r="E260" s="1" t="s">
        <v>45</v>
      </c>
      <c r="F260" s="1" t="s">
        <v>48</v>
      </c>
      <c r="G260" s="1" t="s">
        <v>29</v>
      </c>
      <c r="H260" s="1" t="s">
        <v>30</v>
      </c>
      <c r="I260" s="1" t="s">
        <v>30</v>
      </c>
      <c r="J260" s="1" t="s">
        <v>30</v>
      </c>
      <c r="K260" s="1" t="s">
        <v>30</v>
      </c>
      <c r="L260" s="1" t="s">
        <v>30</v>
      </c>
      <c r="M260" s="1" t="s">
        <v>30</v>
      </c>
      <c r="N260" s="1" t="s">
        <v>30</v>
      </c>
      <c r="O260" s="1" t="s">
        <v>30</v>
      </c>
      <c r="P260" s="1">
        <v>0.0</v>
      </c>
      <c r="Q260" s="1">
        <v>0.0</v>
      </c>
      <c r="R260" s="1">
        <v>1.0</v>
      </c>
      <c r="S260" s="1" t="s">
        <v>30</v>
      </c>
      <c r="T260" s="1" t="s">
        <v>30</v>
      </c>
      <c r="U260" s="1" t="s">
        <v>81</v>
      </c>
      <c r="V260" s="1" t="s">
        <v>30</v>
      </c>
      <c r="W260" s="1" t="s">
        <v>30</v>
      </c>
      <c r="X260" s="1" t="s">
        <v>30</v>
      </c>
    </row>
    <row r="261" ht="15.75" customHeight="1">
      <c r="A261" s="1">
        <v>5.0</v>
      </c>
      <c r="B261" s="2">
        <v>42614.0</v>
      </c>
      <c r="C261" s="1">
        <f t="shared" si="1"/>
        <v>36</v>
      </c>
      <c r="D261" s="1">
        <v>2016.0</v>
      </c>
      <c r="E261" s="1" t="s">
        <v>45</v>
      </c>
      <c r="F261" s="1" t="s">
        <v>48</v>
      </c>
      <c r="G261" s="1" t="s">
        <v>143</v>
      </c>
      <c r="H261" s="1" t="s">
        <v>30</v>
      </c>
      <c r="I261" s="1" t="s">
        <v>30</v>
      </c>
      <c r="J261" s="1" t="s">
        <v>30</v>
      </c>
      <c r="K261" s="1" t="s">
        <v>30</v>
      </c>
      <c r="L261" s="1" t="s">
        <v>30</v>
      </c>
      <c r="M261" s="1" t="s">
        <v>30</v>
      </c>
      <c r="N261" s="1" t="s">
        <v>30</v>
      </c>
      <c r="O261" s="1" t="s">
        <v>30</v>
      </c>
      <c r="P261" s="1">
        <v>0.0</v>
      </c>
      <c r="Q261" s="1">
        <v>0.0</v>
      </c>
      <c r="R261" s="1">
        <v>4.0</v>
      </c>
      <c r="S261" s="1" t="s">
        <v>30</v>
      </c>
      <c r="T261" s="1" t="s">
        <v>30</v>
      </c>
      <c r="U261" s="1" t="s">
        <v>81</v>
      </c>
      <c r="V261" s="1" t="s">
        <v>30</v>
      </c>
      <c r="W261" s="1" t="s">
        <v>30</v>
      </c>
      <c r="X261" s="1" t="s">
        <v>30</v>
      </c>
    </row>
    <row r="262" ht="15.75" customHeight="1">
      <c r="A262" s="1">
        <v>6.0</v>
      </c>
      <c r="B262" s="2">
        <v>42633.0</v>
      </c>
      <c r="C262" s="1">
        <f t="shared" si="1"/>
        <v>39</v>
      </c>
      <c r="D262" s="1">
        <v>2016.0</v>
      </c>
      <c r="E262" s="1" t="s">
        <v>27</v>
      </c>
      <c r="F262" s="1" t="s">
        <v>28</v>
      </c>
      <c r="G262" s="1" t="s">
        <v>29</v>
      </c>
      <c r="H262" s="1">
        <v>14.0</v>
      </c>
      <c r="I262" s="1">
        <v>1.0</v>
      </c>
      <c r="J262" s="1">
        <v>13.0</v>
      </c>
      <c r="L262" s="1">
        <v>5.0</v>
      </c>
      <c r="M262" s="1">
        <v>7.0</v>
      </c>
      <c r="N262" s="1">
        <v>7.0</v>
      </c>
      <c r="O262" s="1">
        <v>0.0</v>
      </c>
      <c r="P262" s="1">
        <v>0.0</v>
      </c>
      <c r="Q262" s="1">
        <v>0.0</v>
      </c>
      <c r="R262" s="1">
        <v>0.0</v>
      </c>
      <c r="S262" s="1">
        <f t="shared" ref="S262:S280" si="32">ROUND((0.5*R262)+M262,0)</f>
        <v>7</v>
      </c>
      <c r="T262" s="1">
        <f t="shared" ref="T262:T280" si="33">ROUND((0.5*Q262)+L262,0)</f>
        <v>5</v>
      </c>
      <c r="V262" s="1">
        <v>0.0</v>
      </c>
      <c r="W262" s="1">
        <v>0.0</v>
      </c>
      <c r="X262" s="1">
        <v>0.0</v>
      </c>
    </row>
    <row r="263" ht="15.75" customHeight="1">
      <c r="A263" s="1">
        <v>6.0</v>
      </c>
      <c r="B263" s="2">
        <v>42633.0</v>
      </c>
      <c r="C263" s="1">
        <f t="shared" si="1"/>
        <v>39</v>
      </c>
      <c r="D263" s="1">
        <v>2016.0</v>
      </c>
      <c r="E263" s="1" t="s">
        <v>27</v>
      </c>
      <c r="F263" s="1" t="s">
        <v>28</v>
      </c>
      <c r="G263" s="1" t="s">
        <v>31</v>
      </c>
      <c r="H263" s="1">
        <v>10.0</v>
      </c>
      <c r="I263" s="1">
        <v>2.0</v>
      </c>
      <c r="J263" s="1">
        <v>8.0</v>
      </c>
      <c r="K263" s="1">
        <v>0.0</v>
      </c>
      <c r="L263" s="1">
        <v>2.0</v>
      </c>
      <c r="M263" s="1">
        <v>5.0</v>
      </c>
      <c r="N263" s="1">
        <v>5.0</v>
      </c>
      <c r="O263" s="1">
        <v>0.0</v>
      </c>
      <c r="P263" s="1">
        <v>0.0</v>
      </c>
      <c r="Q263" s="1">
        <v>0.0</v>
      </c>
      <c r="R263" s="1">
        <v>0.0</v>
      </c>
      <c r="S263" s="1">
        <f t="shared" si="32"/>
        <v>5</v>
      </c>
      <c r="T263" s="1">
        <f t="shared" si="33"/>
        <v>2</v>
      </c>
      <c r="V263" s="1">
        <v>0.0</v>
      </c>
      <c r="W263" s="1">
        <v>0.0</v>
      </c>
      <c r="X263" s="1">
        <v>0.0</v>
      </c>
    </row>
    <row r="264" ht="15.75" customHeight="1">
      <c r="A264" s="1">
        <v>6.0</v>
      </c>
      <c r="B264" s="2">
        <v>42633.0</v>
      </c>
      <c r="C264" s="1">
        <f t="shared" si="1"/>
        <v>39</v>
      </c>
      <c r="D264" s="1">
        <v>2016.0</v>
      </c>
      <c r="E264" s="1" t="s">
        <v>27</v>
      </c>
      <c r="F264" s="1" t="s">
        <v>33</v>
      </c>
      <c r="G264" s="1" t="s">
        <v>29</v>
      </c>
      <c r="H264" s="1">
        <v>27.0</v>
      </c>
      <c r="I264" s="1">
        <v>5.0</v>
      </c>
      <c r="J264" s="1">
        <v>22.0</v>
      </c>
      <c r="K264" s="1">
        <v>0.0</v>
      </c>
      <c r="L264" s="1">
        <v>7.0</v>
      </c>
      <c r="M264" s="1">
        <v>15.0</v>
      </c>
      <c r="N264" s="1">
        <v>15.0</v>
      </c>
      <c r="O264" s="1">
        <v>0.0</v>
      </c>
      <c r="P264" s="1">
        <v>0.0</v>
      </c>
      <c r="Q264" s="1">
        <v>0.0</v>
      </c>
      <c r="R264" s="1">
        <v>3.0</v>
      </c>
      <c r="S264" s="1">
        <f t="shared" si="32"/>
        <v>17</v>
      </c>
      <c r="T264" s="1">
        <f t="shared" si="33"/>
        <v>7</v>
      </c>
      <c r="V264" s="1">
        <v>0.0</v>
      </c>
      <c r="W264" s="1">
        <v>0.0</v>
      </c>
      <c r="X264" s="1">
        <v>0.0</v>
      </c>
    </row>
    <row r="265" ht="15.75" customHeight="1">
      <c r="A265" s="1">
        <v>6.0</v>
      </c>
      <c r="B265" s="2">
        <v>42633.0</v>
      </c>
      <c r="C265" s="1">
        <f t="shared" si="1"/>
        <v>39</v>
      </c>
      <c r="D265" s="1">
        <v>2016.0</v>
      </c>
      <c r="E265" s="1" t="s">
        <v>27</v>
      </c>
      <c r="F265" s="1" t="s">
        <v>33</v>
      </c>
      <c r="G265" s="1" t="s">
        <v>31</v>
      </c>
      <c r="H265" s="1">
        <v>46.0</v>
      </c>
      <c r="I265" s="1">
        <v>11.0</v>
      </c>
      <c r="J265" s="1">
        <v>35.0</v>
      </c>
      <c r="K265" s="1">
        <v>0.0</v>
      </c>
      <c r="L265" s="1">
        <v>8.0</v>
      </c>
      <c r="M265" s="1">
        <v>27.0</v>
      </c>
      <c r="N265" s="1">
        <v>27.0</v>
      </c>
      <c r="O265" s="1">
        <v>0.0</v>
      </c>
      <c r="P265" s="1">
        <v>0.0</v>
      </c>
      <c r="Q265" s="1">
        <v>0.0</v>
      </c>
      <c r="R265" s="1">
        <v>0.0</v>
      </c>
      <c r="S265" s="1">
        <f t="shared" si="32"/>
        <v>27</v>
      </c>
      <c r="T265" s="1">
        <f t="shared" si="33"/>
        <v>8</v>
      </c>
      <c r="V265" s="1">
        <v>0.0</v>
      </c>
      <c r="W265" s="1">
        <v>0.0</v>
      </c>
      <c r="X265" s="1">
        <v>0.0</v>
      </c>
    </row>
    <row r="266" ht="15.75" customHeight="1">
      <c r="A266" s="1">
        <v>6.0</v>
      </c>
      <c r="B266" s="2">
        <v>42633.0</v>
      </c>
      <c r="C266" s="1">
        <f t="shared" si="1"/>
        <v>39</v>
      </c>
      <c r="D266" s="1">
        <v>2016.0</v>
      </c>
      <c r="E266" s="1" t="s">
        <v>27</v>
      </c>
      <c r="F266" s="1" t="s">
        <v>34</v>
      </c>
      <c r="G266" s="1" t="s">
        <v>29</v>
      </c>
      <c r="H266" s="1">
        <v>2.0</v>
      </c>
      <c r="I266" s="1">
        <v>0.0</v>
      </c>
      <c r="J266" s="1">
        <v>2.0</v>
      </c>
      <c r="K266" s="1">
        <v>0.0</v>
      </c>
      <c r="L266" s="1">
        <v>1.0</v>
      </c>
      <c r="M266" s="1">
        <v>1.0</v>
      </c>
      <c r="N266" s="1">
        <v>1.0</v>
      </c>
      <c r="O266" s="1">
        <v>0.0</v>
      </c>
      <c r="P266" s="1">
        <v>0.0</v>
      </c>
      <c r="Q266" s="1">
        <v>0.0</v>
      </c>
      <c r="R266" s="1">
        <v>0.0</v>
      </c>
      <c r="S266" s="1">
        <f t="shared" si="32"/>
        <v>1</v>
      </c>
      <c r="T266" s="1">
        <f t="shared" si="33"/>
        <v>1</v>
      </c>
      <c r="V266" s="1">
        <v>0.0</v>
      </c>
      <c r="W266" s="1">
        <v>0.0</v>
      </c>
      <c r="X266" s="1">
        <v>0.0</v>
      </c>
    </row>
    <row r="267" ht="15.75" customHeight="1">
      <c r="A267" s="1">
        <v>6.0</v>
      </c>
      <c r="B267" s="2">
        <v>42633.0</v>
      </c>
      <c r="C267" s="1">
        <f t="shared" si="1"/>
        <v>39</v>
      </c>
      <c r="D267" s="1">
        <v>2016.0</v>
      </c>
      <c r="E267" s="1" t="s">
        <v>27</v>
      </c>
      <c r="F267" s="1" t="s">
        <v>34</v>
      </c>
      <c r="G267" s="1" t="s">
        <v>31</v>
      </c>
      <c r="H267" s="1">
        <v>40.0</v>
      </c>
      <c r="I267" s="1">
        <v>7.0</v>
      </c>
      <c r="J267" s="1">
        <v>33.0</v>
      </c>
      <c r="K267" s="1">
        <v>0.0</v>
      </c>
      <c r="L267" s="1">
        <v>2.0</v>
      </c>
      <c r="M267" s="1">
        <v>31.0</v>
      </c>
      <c r="N267" s="1">
        <v>31.0</v>
      </c>
      <c r="O267" s="1">
        <v>0.0</v>
      </c>
      <c r="P267" s="1">
        <v>0.0</v>
      </c>
      <c r="Q267" s="1">
        <v>0.0</v>
      </c>
      <c r="R267" s="1">
        <v>0.0</v>
      </c>
      <c r="S267" s="1">
        <f t="shared" si="32"/>
        <v>31</v>
      </c>
      <c r="T267" s="1">
        <f t="shared" si="33"/>
        <v>2</v>
      </c>
      <c r="V267" s="1">
        <v>0.0</v>
      </c>
      <c r="W267" s="1">
        <v>0.0</v>
      </c>
      <c r="X267" s="1">
        <v>0.0</v>
      </c>
    </row>
    <row r="268" ht="15.75" customHeight="1">
      <c r="A268" s="1">
        <v>6.0</v>
      </c>
      <c r="B268" s="2">
        <v>42633.0</v>
      </c>
      <c r="C268" s="1">
        <f t="shared" si="1"/>
        <v>39</v>
      </c>
      <c r="D268" s="1">
        <v>2016.0</v>
      </c>
      <c r="E268" s="1" t="s">
        <v>62</v>
      </c>
      <c r="F268" s="1" t="s">
        <v>36</v>
      </c>
      <c r="G268" s="1" t="s">
        <v>29</v>
      </c>
      <c r="H268" s="1">
        <v>62.0</v>
      </c>
      <c r="I268" s="1">
        <v>3.0</v>
      </c>
      <c r="J268" s="1">
        <v>59.0</v>
      </c>
      <c r="K268" s="1">
        <v>0.0</v>
      </c>
      <c r="L268" s="1">
        <v>29.0</v>
      </c>
      <c r="M268" s="1">
        <v>30.0</v>
      </c>
      <c r="N268" s="1">
        <v>30.0</v>
      </c>
      <c r="O268" s="1">
        <v>0.0</v>
      </c>
      <c r="P268" s="1">
        <v>0.0</v>
      </c>
      <c r="Q268" s="1">
        <v>0.0</v>
      </c>
      <c r="R268" s="1">
        <v>2.0</v>
      </c>
      <c r="S268" s="1">
        <f t="shared" si="32"/>
        <v>31</v>
      </c>
      <c r="T268" s="1">
        <f t="shared" si="33"/>
        <v>29</v>
      </c>
      <c r="V268" s="1">
        <v>0.0</v>
      </c>
      <c r="W268" s="1">
        <v>0.0</v>
      </c>
      <c r="X268" s="1">
        <v>0.0</v>
      </c>
    </row>
    <row r="269" ht="15.75" customHeight="1">
      <c r="A269" s="1">
        <v>6.0</v>
      </c>
      <c r="B269" s="2">
        <v>42633.0</v>
      </c>
      <c r="C269" s="1">
        <f t="shared" si="1"/>
        <v>39</v>
      </c>
      <c r="D269" s="1">
        <v>2016.0</v>
      </c>
      <c r="E269" s="1" t="s">
        <v>62</v>
      </c>
      <c r="F269" s="1" t="s">
        <v>36</v>
      </c>
      <c r="G269" s="1" t="s">
        <v>31</v>
      </c>
      <c r="H269" s="1">
        <v>15.0</v>
      </c>
      <c r="I269" s="1">
        <v>4.0</v>
      </c>
      <c r="J269" s="1">
        <v>12.0</v>
      </c>
      <c r="K269" s="1">
        <v>0.0</v>
      </c>
      <c r="L269" s="1">
        <v>5.0</v>
      </c>
      <c r="M269" s="1">
        <v>6.0</v>
      </c>
      <c r="N269" s="1">
        <v>2.0</v>
      </c>
      <c r="O269" s="1">
        <v>2.0</v>
      </c>
      <c r="P269" s="1">
        <v>1.0</v>
      </c>
      <c r="Q269" s="1">
        <v>0.0</v>
      </c>
      <c r="R269" s="1">
        <v>0.0</v>
      </c>
      <c r="S269" s="1">
        <f t="shared" si="32"/>
        <v>6</v>
      </c>
      <c r="T269" s="1">
        <f t="shared" si="33"/>
        <v>5</v>
      </c>
      <c r="V269" s="1">
        <v>1.0</v>
      </c>
      <c r="W269" s="1">
        <v>0.0</v>
      </c>
      <c r="X269" s="1">
        <v>0.0</v>
      </c>
    </row>
    <row r="270" ht="15.75" customHeight="1">
      <c r="A270" s="1">
        <v>6.0</v>
      </c>
      <c r="B270" s="2">
        <v>42633.0</v>
      </c>
      <c r="C270" s="1">
        <f t="shared" si="1"/>
        <v>39</v>
      </c>
      <c r="D270" s="1">
        <v>2016.0</v>
      </c>
      <c r="E270" s="1" t="s">
        <v>62</v>
      </c>
      <c r="F270" s="1" t="s">
        <v>37</v>
      </c>
      <c r="G270" s="1" t="s">
        <v>29</v>
      </c>
      <c r="H270" s="1">
        <v>153.0</v>
      </c>
      <c r="I270" s="1">
        <v>49.0</v>
      </c>
      <c r="J270" s="1">
        <v>104.0</v>
      </c>
      <c r="K270" s="1">
        <v>0.0</v>
      </c>
      <c r="L270" s="1">
        <v>6.0</v>
      </c>
      <c r="M270" s="1">
        <v>98.0</v>
      </c>
      <c r="N270" s="1">
        <v>98.0</v>
      </c>
      <c r="O270" s="1">
        <v>0.0</v>
      </c>
      <c r="P270" s="1">
        <v>0.0</v>
      </c>
      <c r="Q270" s="1">
        <v>0.0</v>
      </c>
      <c r="R270" s="1">
        <v>9.0</v>
      </c>
      <c r="S270" s="1">
        <f t="shared" si="32"/>
        <v>103</v>
      </c>
      <c r="T270" s="1">
        <f t="shared" si="33"/>
        <v>6</v>
      </c>
      <c r="V270" s="1">
        <v>0.0</v>
      </c>
      <c r="W270" s="1">
        <v>0.0</v>
      </c>
      <c r="X270" s="1">
        <v>0.0</v>
      </c>
    </row>
    <row r="271" ht="15.75" customHeight="1">
      <c r="A271" s="1">
        <v>6.0</v>
      </c>
      <c r="B271" s="2">
        <v>42633.0</v>
      </c>
      <c r="C271" s="1">
        <f t="shared" si="1"/>
        <v>39</v>
      </c>
      <c r="D271" s="1">
        <v>2016.0</v>
      </c>
      <c r="E271" s="1" t="s">
        <v>62</v>
      </c>
      <c r="F271" s="1" t="s">
        <v>37</v>
      </c>
      <c r="G271" s="1" t="s">
        <v>31</v>
      </c>
      <c r="H271" s="1">
        <v>140.0</v>
      </c>
      <c r="I271" s="1">
        <v>63.0</v>
      </c>
      <c r="J271" s="1">
        <v>77.0</v>
      </c>
      <c r="K271" s="1">
        <v>0.0</v>
      </c>
      <c r="L271" s="1">
        <v>0.0</v>
      </c>
      <c r="M271" s="1">
        <v>77.0</v>
      </c>
      <c r="N271" s="1">
        <v>77.0</v>
      </c>
      <c r="O271" s="1">
        <v>0.0</v>
      </c>
      <c r="P271" s="1">
        <v>0.0</v>
      </c>
      <c r="Q271" s="1">
        <v>0.0</v>
      </c>
      <c r="R271" s="1">
        <v>0.0</v>
      </c>
      <c r="S271" s="1">
        <f t="shared" si="32"/>
        <v>77</v>
      </c>
      <c r="T271" s="1">
        <f t="shared" si="33"/>
        <v>0</v>
      </c>
      <c r="V271" s="1">
        <v>0.0</v>
      </c>
      <c r="W271" s="1">
        <v>0.0</v>
      </c>
      <c r="X271" s="1">
        <v>0.0</v>
      </c>
    </row>
    <row r="272" ht="15.75" customHeight="1">
      <c r="A272" s="1">
        <v>6.0</v>
      </c>
      <c r="B272" s="2">
        <v>42633.0</v>
      </c>
      <c r="C272" s="1">
        <f t="shared" si="1"/>
        <v>39</v>
      </c>
      <c r="D272" s="1">
        <v>2016.0</v>
      </c>
      <c r="E272" s="1" t="s">
        <v>62</v>
      </c>
      <c r="F272" s="1" t="s">
        <v>38</v>
      </c>
      <c r="G272" s="1" t="s">
        <v>29</v>
      </c>
      <c r="H272" s="1">
        <v>79.0</v>
      </c>
      <c r="I272" s="1">
        <v>9.0</v>
      </c>
      <c r="J272" s="1">
        <v>70.0</v>
      </c>
      <c r="K272" s="1">
        <v>0.0</v>
      </c>
      <c r="L272" s="1">
        <v>14.0</v>
      </c>
      <c r="M272" s="1">
        <v>56.0</v>
      </c>
      <c r="N272" s="1">
        <v>56.0</v>
      </c>
      <c r="O272" s="1">
        <v>0.0</v>
      </c>
      <c r="P272" s="1">
        <v>0.0</v>
      </c>
      <c r="Q272" s="1">
        <v>0.0</v>
      </c>
      <c r="R272" s="1">
        <v>0.0</v>
      </c>
      <c r="S272" s="1">
        <f t="shared" si="32"/>
        <v>56</v>
      </c>
      <c r="T272" s="1">
        <f t="shared" si="33"/>
        <v>14</v>
      </c>
      <c r="V272" s="1">
        <v>0.0</v>
      </c>
      <c r="W272" s="1">
        <v>0.0</v>
      </c>
      <c r="X272" s="1">
        <v>0.0</v>
      </c>
    </row>
    <row r="273" ht="15.75" customHeight="1">
      <c r="A273" s="1">
        <v>6.0</v>
      </c>
      <c r="B273" s="2">
        <v>42633.0</v>
      </c>
      <c r="C273" s="1">
        <f t="shared" si="1"/>
        <v>39</v>
      </c>
      <c r="D273" s="1">
        <v>2016.0</v>
      </c>
      <c r="E273" s="1" t="s">
        <v>62</v>
      </c>
      <c r="F273" s="1" t="s">
        <v>38</v>
      </c>
      <c r="G273" s="1" t="s">
        <v>31</v>
      </c>
      <c r="H273" s="1">
        <v>52.0</v>
      </c>
      <c r="I273" s="1">
        <v>6.0</v>
      </c>
      <c r="J273" s="1">
        <v>46.0</v>
      </c>
      <c r="K273" s="1">
        <v>0.0</v>
      </c>
      <c r="L273" s="1">
        <v>1.0</v>
      </c>
      <c r="M273" s="1">
        <v>45.0</v>
      </c>
      <c r="N273" s="1">
        <v>45.0</v>
      </c>
      <c r="O273" s="1">
        <v>0.0</v>
      </c>
      <c r="P273" s="1">
        <v>0.0</v>
      </c>
      <c r="Q273" s="1">
        <v>0.0</v>
      </c>
      <c r="R273" s="1">
        <v>0.0</v>
      </c>
      <c r="S273" s="1">
        <f t="shared" si="32"/>
        <v>45</v>
      </c>
      <c r="T273" s="1">
        <f t="shared" si="33"/>
        <v>1</v>
      </c>
      <c r="V273" s="1">
        <v>0.0</v>
      </c>
      <c r="W273" s="1">
        <v>0.0</v>
      </c>
      <c r="X273" s="1">
        <v>0.0</v>
      </c>
    </row>
    <row r="274" ht="15.75" customHeight="1">
      <c r="A274" s="1">
        <v>6.0</v>
      </c>
      <c r="B274" s="2">
        <v>42633.0</v>
      </c>
      <c r="C274" s="1">
        <f t="shared" si="1"/>
        <v>39</v>
      </c>
      <c r="D274" s="1">
        <v>2016.0</v>
      </c>
      <c r="E274" s="1" t="s">
        <v>43</v>
      </c>
      <c r="F274" s="1" t="s">
        <v>75</v>
      </c>
      <c r="G274" s="1" t="s">
        <v>29</v>
      </c>
      <c r="H274" s="1">
        <v>8.0</v>
      </c>
      <c r="I274" s="1">
        <v>0.0</v>
      </c>
      <c r="J274" s="1">
        <v>8.0</v>
      </c>
      <c r="K274" s="1">
        <v>0.0</v>
      </c>
      <c r="L274" s="1">
        <v>1.0</v>
      </c>
      <c r="M274" s="1">
        <v>7.0</v>
      </c>
      <c r="N274" s="1">
        <v>7.0</v>
      </c>
      <c r="O274" s="1">
        <v>0.0</v>
      </c>
      <c r="P274" s="1">
        <v>0.0</v>
      </c>
      <c r="Q274" s="1">
        <v>0.0</v>
      </c>
      <c r="R274" s="1">
        <v>0.0</v>
      </c>
      <c r="S274" s="1">
        <f t="shared" si="32"/>
        <v>7</v>
      </c>
      <c r="T274" s="1">
        <f t="shared" si="33"/>
        <v>1</v>
      </c>
      <c r="V274" s="1">
        <v>0.0</v>
      </c>
      <c r="W274" s="1">
        <v>0.0</v>
      </c>
      <c r="X274" s="1">
        <v>0.0</v>
      </c>
    </row>
    <row r="275" ht="15.75" customHeight="1">
      <c r="A275" s="1">
        <v>6.0</v>
      </c>
      <c r="B275" s="2">
        <v>42633.0</v>
      </c>
      <c r="C275" s="1">
        <f t="shared" si="1"/>
        <v>39</v>
      </c>
      <c r="D275" s="1">
        <v>2016.0</v>
      </c>
      <c r="E275" s="1" t="s">
        <v>43</v>
      </c>
      <c r="F275" s="1" t="s">
        <v>75</v>
      </c>
      <c r="G275" s="1" t="s">
        <v>31</v>
      </c>
      <c r="H275" s="1">
        <v>48.0</v>
      </c>
      <c r="I275" s="1">
        <v>3.0</v>
      </c>
      <c r="J275" s="1">
        <v>45.0</v>
      </c>
      <c r="K275" s="1">
        <v>0.0</v>
      </c>
      <c r="L275" s="1">
        <v>3.0</v>
      </c>
      <c r="M275" s="1">
        <v>41.0</v>
      </c>
      <c r="N275" s="1">
        <v>41.0</v>
      </c>
      <c r="O275" s="1">
        <v>0.0</v>
      </c>
      <c r="P275" s="1">
        <v>0.0</v>
      </c>
      <c r="Q275" s="1">
        <v>0.0</v>
      </c>
      <c r="R275" s="1">
        <v>0.0</v>
      </c>
      <c r="S275" s="1">
        <f t="shared" si="32"/>
        <v>41</v>
      </c>
      <c r="T275" s="1">
        <f t="shared" si="33"/>
        <v>3</v>
      </c>
      <c r="V275" s="1">
        <v>0.0</v>
      </c>
      <c r="W275" s="1">
        <v>0.0</v>
      </c>
      <c r="X275" s="1">
        <v>0.0</v>
      </c>
    </row>
    <row r="276" ht="15.75" customHeight="1">
      <c r="A276" s="1">
        <v>6.0</v>
      </c>
      <c r="B276" s="2">
        <v>42633.0</v>
      </c>
      <c r="C276" s="1">
        <f t="shared" si="1"/>
        <v>39</v>
      </c>
      <c r="D276" s="1">
        <v>2016.0</v>
      </c>
      <c r="E276" s="1" t="s">
        <v>43</v>
      </c>
      <c r="F276" s="1" t="s">
        <v>44</v>
      </c>
      <c r="G276" s="1" t="s">
        <v>29</v>
      </c>
      <c r="H276" s="1">
        <v>54.0</v>
      </c>
      <c r="I276" s="1">
        <v>27.0</v>
      </c>
      <c r="J276" s="1">
        <v>27.0</v>
      </c>
      <c r="K276" s="1">
        <v>0.0</v>
      </c>
      <c r="L276" s="1">
        <v>2.0</v>
      </c>
      <c r="M276" s="1">
        <v>24.0</v>
      </c>
      <c r="N276" s="1">
        <v>24.0</v>
      </c>
      <c r="O276" s="1">
        <v>0.0</v>
      </c>
      <c r="P276" s="1">
        <v>0.0</v>
      </c>
      <c r="Q276" s="1">
        <v>0.0</v>
      </c>
      <c r="R276" s="1">
        <v>0.0</v>
      </c>
      <c r="S276" s="1">
        <f t="shared" si="32"/>
        <v>24</v>
      </c>
      <c r="T276" s="1">
        <f t="shared" si="33"/>
        <v>2</v>
      </c>
      <c r="V276" s="1">
        <v>0.0</v>
      </c>
      <c r="W276" s="1">
        <v>0.0</v>
      </c>
      <c r="X276" s="1">
        <v>0.0</v>
      </c>
    </row>
    <row r="277" ht="15.75" customHeight="1">
      <c r="A277" s="1">
        <v>6.0</v>
      </c>
      <c r="B277" s="2">
        <v>42633.0</v>
      </c>
      <c r="C277" s="1">
        <f t="shared" si="1"/>
        <v>39</v>
      </c>
      <c r="D277" s="1">
        <v>2016.0</v>
      </c>
      <c r="E277" s="1" t="s">
        <v>43</v>
      </c>
      <c r="F277" s="1" t="s">
        <v>44</v>
      </c>
      <c r="G277" s="1" t="s">
        <v>31</v>
      </c>
      <c r="H277" s="1">
        <v>66.0</v>
      </c>
      <c r="I277" s="1">
        <v>19.0</v>
      </c>
      <c r="J277" s="1">
        <v>47.0</v>
      </c>
      <c r="K277" s="1">
        <v>0.0</v>
      </c>
      <c r="L277" s="1">
        <v>11.0</v>
      </c>
      <c r="M277" s="1">
        <v>36.0</v>
      </c>
      <c r="N277" s="1">
        <v>36.0</v>
      </c>
      <c r="O277" s="1">
        <v>0.0</v>
      </c>
      <c r="P277" s="1">
        <v>0.0</v>
      </c>
      <c r="Q277" s="1">
        <v>0.0</v>
      </c>
      <c r="R277" s="1">
        <v>0.0</v>
      </c>
      <c r="S277" s="1">
        <f t="shared" si="32"/>
        <v>36</v>
      </c>
      <c r="T277" s="1">
        <f t="shared" si="33"/>
        <v>11</v>
      </c>
      <c r="V277" s="1">
        <v>0.0</v>
      </c>
      <c r="W277" s="1">
        <v>0.0</v>
      </c>
      <c r="X277" s="1">
        <v>0.0</v>
      </c>
    </row>
    <row r="278" ht="15.75" customHeight="1">
      <c r="A278" s="1">
        <v>6.0</v>
      </c>
      <c r="B278" s="2">
        <v>42633.0</v>
      </c>
      <c r="C278" s="1">
        <f t="shared" si="1"/>
        <v>39</v>
      </c>
      <c r="D278" s="1">
        <v>2016.0</v>
      </c>
      <c r="E278" s="1" t="s">
        <v>39</v>
      </c>
      <c r="F278" s="1" t="s">
        <v>40</v>
      </c>
      <c r="G278" s="1" t="s">
        <v>29</v>
      </c>
      <c r="H278" s="1">
        <v>171.0</v>
      </c>
      <c r="I278" s="1">
        <v>27.0</v>
      </c>
      <c r="J278" s="1">
        <v>144.0</v>
      </c>
      <c r="K278" s="1">
        <v>0.0</v>
      </c>
      <c r="L278" s="1">
        <v>8.0</v>
      </c>
      <c r="M278" s="1">
        <v>136.0</v>
      </c>
      <c r="N278" s="1">
        <v>136.0</v>
      </c>
      <c r="O278" s="1">
        <v>0.0</v>
      </c>
      <c r="P278" s="1">
        <v>0.0</v>
      </c>
      <c r="Q278" s="1">
        <v>2.0</v>
      </c>
      <c r="R278" s="1">
        <v>9.0</v>
      </c>
      <c r="S278" s="1">
        <f t="shared" si="32"/>
        <v>141</v>
      </c>
      <c r="T278" s="1">
        <f t="shared" si="33"/>
        <v>9</v>
      </c>
      <c r="V278" s="1">
        <v>0.0</v>
      </c>
      <c r="W278" s="1">
        <v>0.0</v>
      </c>
      <c r="X278" s="1">
        <v>0.0</v>
      </c>
    </row>
    <row r="279" ht="15.75" customHeight="1">
      <c r="A279" s="1">
        <v>6.0</v>
      </c>
      <c r="B279" s="2">
        <v>42633.0</v>
      </c>
      <c r="C279" s="1">
        <f t="shared" si="1"/>
        <v>39</v>
      </c>
      <c r="D279" s="1">
        <v>2016.0</v>
      </c>
      <c r="E279" s="1" t="s">
        <v>39</v>
      </c>
      <c r="F279" s="1" t="s">
        <v>40</v>
      </c>
      <c r="G279" s="1" t="s">
        <v>31</v>
      </c>
      <c r="H279" s="1">
        <v>73.0</v>
      </c>
      <c r="I279" s="1">
        <v>18.0</v>
      </c>
      <c r="J279" s="1">
        <v>55.0</v>
      </c>
      <c r="K279" s="1">
        <v>0.0</v>
      </c>
      <c r="L279" s="1">
        <v>6.0</v>
      </c>
      <c r="M279" s="1">
        <v>49.0</v>
      </c>
      <c r="N279" s="1">
        <v>48.0</v>
      </c>
      <c r="O279" s="1">
        <v>1.0</v>
      </c>
      <c r="P279" s="1">
        <v>0.0</v>
      </c>
      <c r="Q279" s="1">
        <v>0.0</v>
      </c>
      <c r="R279" s="1">
        <v>0.0</v>
      </c>
      <c r="S279" s="1">
        <f t="shared" si="32"/>
        <v>49</v>
      </c>
      <c r="T279" s="1">
        <f t="shared" si="33"/>
        <v>6</v>
      </c>
      <c r="V279" s="1">
        <v>0.0</v>
      </c>
      <c r="W279" s="1">
        <v>0.0</v>
      </c>
      <c r="X279" s="1">
        <v>0.0</v>
      </c>
    </row>
    <row r="280" ht="15.75" customHeight="1">
      <c r="A280" s="1">
        <v>6.0</v>
      </c>
      <c r="B280" s="2">
        <v>42633.0</v>
      </c>
      <c r="C280" s="1">
        <f t="shared" si="1"/>
        <v>39</v>
      </c>
      <c r="D280" s="1">
        <v>2016.0</v>
      </c>
      <c r="E280" s="1" t="s">
        <v>39</v>
      </c>
      <c r="F280" s="1" t="s">
        <v>41</v>
      </c>
      <c r="G280" s="1" t="s">
        <v>29</v>
      </c>
      <c r="H280" s="1">
        <v>218.0</v>
      </c>
      <c r="I280" s="1">
        <v>49.0</v>
      </c>
      <c r="J280" s="1">
        <v>169.0</v>
      </c>
      <c r="K280" s="1">
        <v>0.0</v>
      </c>
      <c r="L280" s="1">
        <v>21.0</v>
      </c>
      <c r="M280" s="1">
        <v>136.0</v>
      </c>
      <c r="N280" s="1">
        <v>136.0</v>
      </c>
      <c r="O280" s="1">
        <v>0.0</v>
      </c>
      <c r="P280" s="1">
        <v>0.0</v>
      </c>
      <c r="Q280" s="1">
        <v>0.0</v>
      </c>
      <c r="R280" s="1">
        <v>0.0</v>
      </c>
      <c r="S280" s="1">
        <f t="shared" si="32"/>
        <v>136</v>
      </c>
      <c r="T280" s="1">
        <f t="shared" si="33"/>
        <v>21</v>
      </c>
      <c r="V280" s="1">
        <v>0.0</v>
      </c>
      <c r="W280" s="1">
        <v>0.0</v>
      </c>
      <c r="X280" s="1">
        <v>0.0</v>
      </c>
    </row>
    <row r="281" ht="15.75" customHeight="1">
      <c r="A281" s="1">
        <v>6.0</v>
      </c>
      <c r="B281" s="2">
        <v>42633.0</v>
      </c>
      <c r="C281" s="1">
        <f t="shared" si="1"/>
        <v>39</v>
      </c>
      <c r="D281" s="1">
        <v>2016.0</v>
      </c>
      <c r="E281" s="1" t="s">
        <v>39</v>
      </c>
      <c r="F281" s="1" t="s">
        <v>41</v>
      </c>
      <c r="G281" s="1" t="s">
        <v>31</v>
      </c>
      <c r="H281" s="1" t="s">
        <v>30</v>
      </c>
      <c r="I281" s="1" t="s">
        <v>30</v>
      </c>
      <c r="J281" s="1" t="s">
        <v>30</v>
      </c>
      <c r="K281" s="1" t="s">
        <v>30</v>
      </c>
      <c r="L281" s="1" t="s">
        <v>30</v>
      </c>
      <c r="M281" s="1" t="s">
        <v>30</v>
      </c>
      <c r="N281" s="1" t="s">
        <v>30</v>
      </c>
      <c r="O281" s="1" t="s">
        <v>30</v>
      </c>
      <c r="P281" s="1" t="s">
        <v>30</v>
      </c>
      <c r="Q281" s="1" t="s">
        <v>30</v>
      </c>
      <c r="R281" s="1" t="s">
        <v>30</v>
      </c>
      <c r="S281" s="1" t="s">
        <v>30</v>
      </c>
      <c r="T281" s="1" t="s">
        <v>30</v>
      </c>
      <c r="V281" s="1" t="s">
        <v>30</v>
      </c>
      <c r="W281" s="1" t="s">
        <v>30</v>
      </c>
      <c r="X281" s="1" t="s">
        <v>30</v>
      </c>
    </row>
    <row r="282" ht="15.75" customHeight="1">
      <c r="A282" s="1">
        <v>6.0</v>
      </c>
      <c r="B282" s="2">
        <v>42633.0</v>
      </c>
      <c r="C282" s="1">
        <f t="shared" si="1"/>
        <v>39</v>
      </c>
      <c r="D282" s="1">
        <v>2016.0</v>
      </c>
      <c r="E282" s="1" t="s">
        <v>39</v>
      </c>
      <c r="F282" s="1" t="s">
        <v>42</v>
      </c>
      <c r="G282" s="1" t="s">
        <v>29</v>
      </c>
      <c r="H282" s="1">
        <v>160.0</v>
      </c>
      <c r="I282" s="1">
        <v>49.0</v>
      </c>
      <c r="J282" s="1">
        <v>111.0</v>
      </c>
      <c r="K282" s="1">
        <v>0.0</v>
      </c>
      <c r="L282" s="1">
        <v>21.0</v>
      </c>
      <c r="M282" s="1">
        <v>90.0</v>
      </c>
      <c r="N282" s="1">
        <v>88.0</v>
      </c>
      <c r="O282" s="1">
        <v>2.0</v>
      </c>
      <c r="P282" s="1">
        <v>0.0</v>
      </c>
      <c r="Q282" s="1">
        <v>0.0</v>
      </c>
      <c r="R282" s="1">
        <v>0.0</v>
      </c>
      <c r="S282" s="1">
        <f t="shared" ref="S282:S285" si="34">ROUND((0.5*R282)+M282,0)</f>
        <v>90</v>
      </c>
      <c r="T282" s="1">
        <f t="shared" ref="T282:T285" si="35">ROUND((0.5*Q282)+L282,0)</f>
        <v>21</v>
      </c>
      <c r="V282" s="1">
        <v>0.0</v>
      </c>
      <c r="W282" s="1">
        <v>0.0</v>
      </c>
      <c r="X282" s="1">
        <v>0.0</v>
      </c>
    </row>
    <row r="283" ht="15.75" customHeight="1">
      <c r="A283" s="1">
        <v>6.0</v>
      </c>
      <c r="B283" s="2">
        <v>42633.0</v>
      </c>
      <c r="C283" s="1">
        <f t="shared" si="1"/>
        <v>39</v>
      </c>
      <c r="D283" s="1">
        <v>2016.0</v>
      </c>
      <c r="E283" s="1" t="s">
        <v>39</v>
      </c>
      <c r="F283" s="1" t="s">
        <v>42</v>
      </c>
      <c r="G283" s="1" t="s">
        <v>31</v>
      </c>
      <c r="H283" s="1">
        <v>100.0</v>
      </c>
      <c r="I283" s="1">
        <v>33.0</v>
      </c>
      <c r="J283" s="1">
        <v>67.0</v>
      </c>
      <c r="K283" s="1">
        <v>0.0</v>
      </c>
      <c r="L283" s="1">
        <v>8.0</v>
      </c>
      <c r="M283" s="1">
        <v>59.0</v>
      </c>
      <c r="N283" s="1">
        <v>59.0</v>
      </c>
      <c r="O283" s="1">
        <v>14.0</v>
      </c>
      <c r="P283" s="1">
        <v>0.0</v>
      </c>
      <c r="Q283" s="1">
        <v>0.0</v>
      </c>
      <c r="R283" s="1">
        <v>4.0</v>
      </c>
      <c r="S283" s="1">
        <f t="shared" si="34"/>
        <v>61</v>
      </c>
      <c r="T283" s="1">
        <f t="shared" si="35"/>
        <v>8</v>
      </c>
      <c r="V283" s="1">
        <v>0.0</v>
      </c>
      <c r="W283" s="1">
        <v>0.0</v>
      </c>
      <c r="X283" s="1">
        <v>0.0</v>
      </c>
    </row>
    <row r="284" ht="15.75" customHeight="1">
      <c r="A284" s="1">
        <v>6.0</v>
      </c>
      <c r="B284" s="2">
        <v>42633.0</v>
      </c>
      <c r="C284" s="1">
        <f t="shared" si="1"/>
        <v>39</v>
      </c>
      <c r="D284" s="1">
        <v>2016.0</v>
      </c>
      <c r="E284" s="1" t="s">
        <v>45</v>
      </c>
      <c r="F284" s="1" t="s">
        <v>46</v>
      </c>
      <c r="G284" s="1" t="s">
        <v>29</v>
      </c>
      <c r="H284" s="1">
        <v>196.0</v>
      </c>
      <c r="I284" s="1">
        <v>18.0</v>
      </c>
      <c r="J284" s="1">
        <v>178.0</v>
      </c>
      <c r="K284" s="1">
        <v>0.0</v>
      </c>
      <c r="L284" s="1">
        <v>8.0</v>
      </c>
      <c r="M284" s="1">
        <v>170.0</v>
      </c>
      <c r="N284" s="1">
        <v>170.0</v>
      </c>
      <c r="O284" s="1">
        <v>0.0</v>
      </c>
      <c r="P284" s="1">
        <v>0.0</v>
      </c>
      <c r="Q284" s="1">
        <v>0.0</v>
      </c>
      <c r="R284" s="1">
        <v>0.0</v>
      </c>
      <c r="S284" s="1">
        <f t="shared" si="34"/>
        <v>170</v>
      </c>
      <c r="T284" s="1">
        <f t="shared" si="35"/>
        <v>8</v>
      </c>
      <c r="V284" s="1">
        <v>0.0</v>
      </c>
      <c r="W284" s="1">
        <v>0.0</v>
      </c>
      <c r="X284" s="1">
        <v>0.0</v>
      </c>
    </row>
    <row r="285" ht="15.75" customHeight="1">
      <c r="A285" s="1">
        <v>6.0</v>
      </c>
      <c r="B285" s="2">
        <v>42633.0</v>
      </c>
      <c r="C285" s="1">
        <f t="shared" si="1"/>
        <v>39</v>
      </c>
      <c r="D285" s="1">
        <v>2016.0</v>
      </c>
      <c r="E285" s="1" t="s">
        <v>45</v>
      </c>
      <c r="F285" s="1" t="s">
        <v>46</v>
      </c>
      <c r="G285" s="1" t="s">
        <v>31</v>
      </c>
      <c r="H285" s="1">
        <v>5.0</v>
      </c>
      <c r="I285" s="1">
        <v>3.0</v>
      </c>
      <c r="J285" s="1">
        <v>2.0</v>
      </c>
      <c r="K285" s="1">
        <v>0.0</v>
      </c>
      <c r="L285" s="1">
        <v>1.0</v>
      </c>
      <c r="M285" s="1">
        <v>1.0</v>
      </c>
      <c r="N285" s="1">
        <v>1.0</v>
      </c>
      <c r="O285" s="1">
        <v>0.0</v>
      </c>
      <c r="P285" s="1">
        <v>0.0</v>
      </c>
      <c r="Q285" s="1">
        <v>0.0</v>
      </c>
      <c r="R285" s="1">
        <v>0.0</v>
      </c>
      <c r="S285" s="1">
        <f t="shared" si="34"/>
        <v>1</v>
      </c>
      <c r="T285" s="1">
        <f t="shared" si="35"/>
        <v>1</v>
      </c>
      <c r="V285" s="1">
        <v>0.0</v>
      </c>
      <c r="W285" s="1">
        <v>0.0</v>
      </c>
      <c r="X285" s="1">
        <v>0.0</v>
      </c>
    </row>
    <row r="286" ht="15.75" customHeight="1">
      <c r="A286" s="1">
        <v>6.0</v>
      </c>
      <c r="B286" s="2">
        <v>42633.0</v>
      </c>
      <c r="C286" s="1">
        <f t="shared" si="1"/>
        <v>39</v>
      </c>
      <c r="D286" s="1">
        <v>2016.0</v>
      </c>
      <c r="E286" s="1" t="s">
        <v>45</v>
      </c>
      <c r="F286" s="1" t="s">
        <v>48</v>
      </c>
      <c r="G286" s="1" t="s">
        <v>31</v>
      </c>
      <c r="H286" s="1" t="s">
        <v>30</v>
      </c>
      <c r="I286" s="1" t="s">
        <v>30</v>
      </c>
      <c r="J286" s="1" t="s">
        <v>30</v>
      </c>
      <c r="K286" s="1" t="s">
        <v>30</v>
      </c>
      <c r="L286" s="1" t="s">
        <v>30</v>
      </c>
      <c r="M286" s="1" t="s">
        <v>30</v>
      </c>
      <c r="N286" s="1" t="s">
        <v>30</v>
      </c>
      <c r="O286" s="1" t="s">
        <v>30</v>
      </c>
      <c r="P286" s="1" t="s">
        <v>30</v>
      </c>
      <c r="Q286" s="1" t="s">
        <v>30</v>
      </c>
      <c r="R286" s="1" t="s">
        <v>30</v>
      </c>
      <c r="S286" s="1" t="s">
        <v>30</v>
      </c>
      <c r="T286" s="1" t="s">
        <v>30</v>
      </c>
      <c r="V286" s="1" t="s">
        <v>30</v>
      </c>
      <c r="W286" s="1" t="s">
        <v>30</v>
      </c>
      <c r="X286" s="1" t="s">
        <v>30</v>
      </c>
    </row>
    <row r="287" ht="15.75" customHeight="1">
      <c r="A287" s="1">
        <v>6.0</v>
      </c>
      <c r="B287" s="2">
        <v>42633.0</v>
      </c>
      <c r="C287" s="1">
        <f t="shared" si="1"/>
        <v>39</v>
      </c>
      <c r="D287" s="1">
        <v>2016.0</v>
      </c>
      <c r="E287" s="1" t="s">
        <v>45</v>
      </c>
      <c r="F287" s="1" t="s">
        <v>48</v>
      </c>
      <c r="G287" s="1" t="s">
        <v>143</v>
      </c>
      <c r="H287" s="1" t="s">
        <v>30</v>
      </c>
      <c r="I287" s="1" t="s">
        <v>30</v>
      </c>
      <c r="J287" s="1" t="s">
        <v>30</v>
      </c>
      <c r="K287" s="1" t="s">
        <v>30</v>
      </c>
      <c r="L287" s="1" t="s">
        <v>30</v>
      </c>
      <c r="M287" s="1" t="s">
        <v>30</v>
      </c>
      <c r="N287" s="1" t="s">
        <v>30</v>
      </c>
      <c r="O287" s="1" t="s">
        <v>30</v>
      </c>
      <c r="P287" s="1" t="s">
        <v>30</v>
      </c>
      <c r="Q287" s="1" t="s">
        <v>30</v>
      </c>
      <c r="R287" s="1" t="s">
        <v>30</v>
      </c>
      <c r="S287" s="1" t="s">
        <v>30</v>
      </c>
      <c r="T287" s="1" t="s">
        <v>30</v>
      </c>
      <c r="V287" s="1" t="s">
        <v>30</v>
      </c>
      <c r="W287" s="1" t="s">
        <v>30</v>
      </c>
      <c r="X287" s="1" t="s">
        <v>30</v>
      </c>
    </row>
    <row r="288" ht="15.75" customHeight="1">
      <c r="A288" s="1">
        <v>6.0</v>
      </c>
      <c r="B288" s="2">
        <v>42634.0</v>
      </c>
      <c r="C288" s="1">
        <f t="shared" si="1"/>
        <v>39</v>
      </c>
      <c r="D288" s="1">
        <v>2016.0</v>
      </c>
      <c r="E288" s="1" t="s">
        <v>27</v>
      </c>
      <c r="F288" s="1" t="s">
        <v>28</v>
      </c>
      <c r="G288" s="1" t="s">
        <v>29</v>
      </c>
      <c r="H288" s="1" t="s">
        <v>30</v>
      </c>
      <c r="I288" s="1" t="s">
        <v>30</v>
      </c>
      <c r="J288" s="1" t="s">
        <v>30</v>
      </c>
      <c r="K288" s="1" t="s">
        <v>30</v>
      </c>
      <c r="L288" s="1" t="s">
        <v>30</v>
      </c>
      <c r="M288" s="1" t="s">
        <v>30</v>
      </c>
      <c r="N288" s="1" t="s">
        <v>30</v>
      </c>
      <c r="O288" s="1" t="s">
        <v>30</v>
      </c>
      <c r="P288" s="1">
        <v>0.0</v>
      </c>
      <c r="Q288" s="1" t="s">
        <v>30</v>
      </c>
      <c r="R288" s="1" t="s">
        <v>30</v>
      </c>
      <c r="S288" s="1" t="s">
        <v>30</v>
      </c>
      <c r="T288" s="1" t="s">
        <v>30</v>
      </c>
      <c r="U288" s="1" t="s">
        <v>101</v>
      </c>
      <c r="V288" s="1" t="s">
        <v>30</v>
      </c>
      <c r="W288" s="1" t="s">
        <v>30</v>
      </c>
      <c r="X288" s="1" t="s">
        <v>30</v>
      </c>
    </row>
    <row r="289" ht="15.75" customHeight="1">
      <c r="A289" s="1">
        <v>6.0</v>
      </c>
      <c r="B289" s="2">
        <v>42634.0</v>
      </c>
      <c r="C289" s="1">
        <f t="shared" si="1"/>
        <v>39</v>
      </c>
      <c r="D289" s="1">
        <v>2016.0</v>
      </c>
      <c r="E289" s="1" t="s">
        <v>27</v>
      </c>
      <c r="F289" s="1" t="s">
        <v>28</v>
      </c>
      <c r="G289" s="1" t="s">
        <v>31</v>
      </c>
      <c r="H289" s="1">
        <v>14.0</v>
      </c>
      <c r="I289" s="1">
        <v>2.0</v>
      </c>
      <c r="J289" s="1">
        <v>12.0</v>
      </c>
      <c r="K289" s="1">
        <v>0.0</v>
      </c>
      <c r="L289" s="1">
        <v>2.0</v>
      </c>
      <c r="M289" s="1">
        <v>9.0</v>
      </c>
      <c r="N289" s="1">
        <v>9.0</v>
      </c>
      <c r="O289" s="1">
        <v>0.0</v>
      </c>
      <c r="P289" s="1">
        <v>0.0</v>
      </c>
      <c r="Q289" s="1">
        <v>0.0</v>
      </c>
      <c r="R289" s="1">
        <v>0.0</v>
      </c>
      <c r="S289" s="1">
        <f t="shared" ref="S289:S305" si="36">ROUND((0.5*R289)+M289,0)</f>
        <v>9</v>
      </c>
      <c r="T289" s="1">
        <f t="shared" ref="T289:T305" si="37">ROUND((0.5*Q289)+L289,0)</f>
        <v>2</v>
      </c>
      <c r="V289" s="1">
        <v>0.0</v>
      </c>
      <c r="W289" s="1">
        <v>0.0</v>
      </c>
      <c r="X289" s="1">
        <v>0.0</v>
      </c>
    </row>
    <row r="290" ht="15.75" customHeight="1">
      <c r="A290" s="1">
        <v>6.0</v>
      </c>
      <c r="B290" s="2">
        <v>42634.0</v>
      </c>
      <c r="C290" s="1">
        <f t="shared" si="1"/>
        <v>39</v>
      </c>
      <c r="D290" s="1">
        <v>2016.0</v>
      </c>
      <c r="E290" s="1" t="s">
        <v>27</v>
      </c>
      <c r="F290" s="1" t="s">
        <v>33</v>
      </c>
      <c r="G290" s="1" t="s">
        <v>29</v>
      </c>
      <c r="H290" s="1">
        <v>25.0</v>
      </c>
      <c r="I290" s="1">
        <v>3.0</v>
      </c>
      <c r="J290" s="1">
        <v>22.0</v>
      </c>
      <c r="K290" s="1">
        <v>1.0</v>
      </c>
      <c r="L290" s="1">
        <v>11.0</v>
      </c>
      <c r="M290" s="1">
        <v>10.0</v>
      </c>
      <c r="N290" s="1">
        <v>10.0</v>
      </c>
      <c r="O290" s="1">
        <v>0.0</v>
      </c>
      <c r="P290" s="1">
        <v>1.0</v>
      </c>
      <c r="Q290" s="1">
        <v>0.0</v>
      </c>
      <c r="R290" s="1">
        <v>1.0</v>
      </c>
      <c r="S290" s="1">
        <f t="shared" si="36"/>
        <v>11</v>
      </c>
      <c r="T290" s="1">
        <f t="shared" si="37"/>
        <v>11</v>
      </c>
      <c r="V290" s="1">
        <v>0.0</v>
      </c>
      <c r="W290" s="1">
        <v>0.0</v>
      </c>
      <c r="X290" s="1">
        <v>0.0</v>
      </c>
    </row>
    <row r="291" ht="15.75" customHeight="1">
      <c r="A291" s="1">
        <v>6.0</v>
      </c>
      <c r="B291" s="2">
        <v>42634.0</v>
      </c>
      <c r="C291" s="1">
        <f t="shared" si="1"/>
        <v>39</v>
      </c>
      <c r="D291" s="1">
        <v>2016.0</v>
      </c>
      <c r="E291" s="1" t="s">
        <v>27</v>
      </c>
      <c r="F291" s="1" t="s">
        <v>33</v>
      </c>
      <c r="G291" s="1" t="s">
        <v>31</v>
      </c>
      <c r="H291" s="1">
        <v>28.0</v>
      </c>
      <c r="I291" s="1">
        <v>15.0</v>
      </c>
      <c r="J291" s="1">
        <v>23.0</v>
      </c>
      <c r="K291" s="1">
        <v>2.0</v>
      </c>
      <c r="L291" s="1">
        <v>12.0</v>
      </c>
      <c r="M291" s="1">
        <v>19.0</v>
      </c>
      <c r="N291" s="1">
        <v>19.0</v>
      </c>
      <c r="O291" s="1">
        <v>0.0</v>
      </c>
      <c r="P291" s="1">
        <v>2.0</v>
      </c>
      <c r="Q291" s="1">
        <v>0.0</v>
      </c>
      <c r="R291" s="1">
        <v>0.0</v>
      </c>
      <c r="S291" s="1">
        <f t="shared" si="36"/>
        <v>19</v>
      </c>
      <c r="T291" s="1">
        <f t="shared" si="37"/>
        <v>12</v>
      </c>
      <c r="V291" s="1">
        <v>0.0</v>
      </c>
      <c r="W291" s="1">
        <v>0.0</v>
      </c>
      <c r="X291" s="1">
        <v>0.0</v>
      </c>
    </row>
    <row r="292" ht="15.75" customHeight="1">
      <c r="A292" s="1">
        <v>6.0</v>
      </c>
      <c r="B292" s="2">
        <v>42634.0</v>
      </c>
      <c r="C292" s="1">
        <f t="shared" si="1"/>
        <v>39</v>
      </c>
      <c r="D292" s="1">
        <v>2016.0</v>
      </c>
      <c r="E292" s="1" t="s">
        <v>27</v>
      </c>
      <c r="F292" s="1" t="s">
        <v>34</v>
      </c>
      <c r="G292" s="1" t="s">
        <v>29</v>
      </c>
      <c r="H292" s="1">
        <v>9.0</v>
      </c>
      <c r="I292" s="1">
        <v>3.0</v>
      </c>
      <c r="J292" s="1">
        <v>6.0</v>
      </c>
      <c r="K292" s="1">
        <v>0.0</v>
      </c>
      <c r="L292" s="1">
        <v>2.0</v>
      </c>
      <c r="M292" s="1">
        <v>4.0</v>
      </c>
      <c r="N292" s="1">
        <v>4.0</v>
      </c>
      <c r="O292" s="1">
        <v>0.0</v>
      </c>
      <c r="P292" s="1">
        <v>0.0</v>
      </c>
      <c r="Q292" s="1">
        <v>0.0</v>
      </c>
      <c r="R292" s="1">
        <v>1.0</v>
      </c>
      <c r="S292" s="1">
        <f t="shared" si="36"/>
        <v>5</v>
      </c>
      <c r="T292" s="1">
        <f t="shared" si="37"/>
        <v>2</v>
      </c>
      <c r="V292" s="1">
        <v>0.0</v>
      </c>
      <c r="W292" s="1">
        <v>0.0</v>
      </c>
      <c r="X292" s="1">
        <v>0.0</v>
      </c>
    </row>
    <row r="293" ht="15.75" customHeight="1">
      <c r="A293" s="1">
        <v>6.0</v>
      </c>
      <c r="B293" s="2">
        <v>42634.0</v>
      </c>
      <c r="C293" s="1">
        <f t="shared" si="1"/>
        <v>39</v>
      </c>
      <c r="D293" s="1">
        <v>2016.0</v>
      </c>
      <c r="E293" s="1" t="s">
        <v>27</v>
      </c>
      <c r="F293" s="1" t="s">
        <v>34</v>
      </c>
      <c r="G293" s="1" t="s">
        <v>31</v>
      </c>
      <c r="H293" s="1">
        <v>38.0</v>
      </c>
      <c r="I293" s="1">
        <v>6.0</v>
      </c>
      <c r="J293" s="1">
        <v>32.0</v>
      </c>
      <c r="K293" s="1">
        <v>0.0</v>
      </c>
      <c r="L293" s="1">
        <v>24.0</v>
      </c>
      <c r="M293" s="1">
        <v>28.0</v>
      </c>
      <c r="N293" s="1">
        <v>28.0</v>
      </c>
      <c r="O293" s="1">
        <v>0.0</v>
      </c>
      <c r="P293" s="1">
        <v>0.0</v>
      </c>
      <c r="Q293" s="1">
        <v>0.0</v>
      </c>
      <c r="R293" s="1">
        <v>3.0</v>
      </c>
      <c r="S293" s="1">
        <f t="shared" si="36"/>
        <v>30</v>
      </c>
      <c r="T293" s="1">
        <f t="shared" si="37"/>
        <v>24</v>
      </c>
      <c r="V293" s="1">
        <v>0.0</v>
      </c>
      <c r="W293" s="1">
        <v>0.0</v>
      </c>
      <c r="X293" s="1">
        <v>0.0</v>
      </c>
    </row>
    <row r="294" ht="15.75" customHeight="1">
      <c r="A294" s="1">
        <v>6.0</v>
      </c>
      <c r="B294" s="2">
        <v>42634.0</v>
      </c>
      <c r="C294" s="1">
        <f t="shared" si="1"/>
        <v>39</v>
      </c>
      <c r="D294" s="1">
        <v>2016.0</v>
      </c>
      <c r="E294" s="1" t="s">
        <v>62</v>
      </c>
      <c r="F294" s="1" t="s">
        <v>36</v>
      </c>
      <c r="G294" s="1" t="s">
        <v>29</v>
      </c>
      <c r="H294" s="1">
        <v>31.0</v>
      </c>
      <c r="I294" s="1">
        <v>3.0</v>
      </c>
      <c r="J294" s="1">
        <v>28.0</v>
      </c>
      <c r="K294" s="1">
        <v>0.0</v>
      </c>
      <c r="L294" s="1">
        <v>9.0</v>
      </c>
      <c r="M294" s="1">
        <v>19.0</v>
      </c>
      <c r="N294" s="1">
        <v>19.0</v>
      </c>
      <c r="O294" s="1">
        <v>0.0</v>
      </c>
      <c r="P294" s="1">
        <v>0.0</v>
      </c>
      <c r="Q294" s="1">
        <v>0.0</v>
      </c>
      <c r="R294" s="1">
        <v>0.0</v>
      </c>
      <c r="S294" s="1">
        <f t="shared" si="36"/>
        <v>19</v>
      </c>
      <c r="T294" s="1">
        <f t="shared" si="37"/>
        <v>9</v>
      </c>
      <c r="V294" s="1">
        <v>0.0</v>
      </c>
      <c r="W294" s="1">
        <v>0.0</v>
      </c>
      <c r="X294" s="1">
        <v>0.0</v>
      </c>
    </row>
    <row r="295" ht="15.75" customHeight="1">
      <c r="A295" s="1">
        <v>6.0</v>
      </c>
      <c r="B295" s="2">
        <v>42634.0</v>
      </c>
      <c r="C295" s="1">
        <f t="shared" si="1"/>
        <v>39</v>
      </c>
      <c r="D295" s="1">
        <v>2016.0</v>
      </c>
      <c r="E295" s="1" t="s">
        <v>62</v>
      </c>
      <c r="F295" s="1" t="s">
        <v>36</v>
      </c>
      <c r="G295" s="1" t="s">
        <v>31</v>
      </c>
      <c r="H295" s="1">
        <v>10.0</v>
      </c>
      <c r="I295" s="1">
        <v>3.0</v>
      </c>
      <c r="J295" s="1">
        <v>7.0</v>
      </c>
      <c r="K295" s="1">
        <v>0.0</v>
      </c>
      <c r="L295" s="1">
        <v>1.0</v>
      </c>
      <c r="M295" s="1">
        <v>6.0</v>
      </c>
      <c r="N295" s="1">
        <v>6.0</v>
      </c>
      <c r="O295" s="1">
        <v>0.0</v>
      </c>
      <c r="P295" s="1">
        <v>0.0</v>
      </c>
      <c r="Q295" s="1">
        <v>0.0</v>
      </c>
      <c r="R295" s="1">
        <v>0.0</v>
      </c>
      <c r="S295" s="1">
        <f t="shared" si="36"/>
        <v>6</v>
      </c>
      <c r="T295" s="1">
        <f t="shared" si="37"/>
        <v>1</v>
      </c>
      <c r="V295" s="1">
        <v>0.0</v>
      </c>
      <c r="W295" s="1">
        <v>0.0</v>
      </c>
      <c r="X295" s="1">
        <v>0.0</v>
      </c>
    </row>
    <row r="296" ht="15.75" customHeight="1">
      <c r="A296" s="1">
        <v>6.0</v>
      </c>
      <c r="B296" s="2">
        <v>42634.0</v>
      </c>
      <c r="C296" s="1">
        <f t="shared" si="1"/>
        <v>39</v>
      </c>
      <c r="D296" s="1">
        <v>2016.0</v>
      </c>
      <c r="E296" s="1" t="s">
        <v>62</v>
      </c>
      <c r="F296" s="1" t="s">
        <v>37</v>
      </c>
      <c r="G296" s="1" t="s">
        <v>29</v>
      </c>
      <c r="H296" s="1">
        <v>244.0</v>
      </c>
      <c r="I296" s="1">
        <v>64.0</v>
      </c>
      <c r="J296" s="1">
        <v>183.0</v>
      </c>
      <c r="K296" s="1">
        <v>0.0</v>
      </c>
      <c r="L296" s="1">
        <v>68.0</v>
      </c>
      <c r="M296" s="1">
        <v>115.0</v>
      </c>
      <c r="N296" s="1">
        <v>115.0</v>
      </c>
      <c r="O296" s="1">
        <v>0.0</v>
      </c>
      <c r="P296" s="1">
        <v>0.0</v>
      </c>
      <c r="Q296" s="1">
        <v>0.0</v>
      </c>
      <c r="R296" s="1">
        <v>18.0</v>
      </c>
      <c r="S296" s="1">
        <f t="shared" si="36"/>
        <v>124</v>
      </c>
      <c r="T296" s="1">
        <f t="shared" si="37"/>
        <v>68</v>
      </c>
      <c r="V296" s="1">
        <v>0.0</v>
      </c>
      <c r="W296" s="1">
        <v>0.0</v>
      </c>
      <c r="X296" s="1">
        <v>0.0</v>
      </c>
    </row>
    <row r="297" ht="15.75" customHeight="1">
      <c r="A297" s="1">
        <v>6.0</v>
      </c>
      <c r="B297" s="2">
        <v>42634.0</v>
      </c>
      <c r="C297" s="1">
        <f t="shared" si="1"/>
        <v>39</v>
      </c>
      <c r="D297" s="1">
        <v>2016.0</v>
      </c>
      <c r="E297" s="1" t="s">
        <v>62</v>
      </c>
      <c r="F297" s="1" t="s">
        <v>37</v>
      </c>
      <c r="G297" s="1" t="s">
        <v>31</v>
      </c>
      <c r="H297" s="1">
        <v>100.0</v>
      </c>
      <c r="I297" s="1">
        <v>32.0</v>
      </c>
      <c r="J297" s="1">
        <v>78.0</v>
      </c>
      <c r="K297" s="1">
        <v>0.0</v>
      </c>
      <c r="L297" s="1">
        <v>3.0</v>
      </c>
      <c r="M297" s="1">
        <v>75.0</v>
      </c>
      <c r="N297" s="1">
        <v>75.0</v>
      </c>
      <c r="O297" s="1">
        <v>0.0</v>
      </c>
      <c r="P297" s="1">
        <v>0.0</v>
      </c>
      <c r="Q297" s="1">
        <v>0.0</v>
      </c>
      <c r="R297" s="1">
        <v>32.0</v>
      </c>
      <c r="S297" s="1">
        <f t="shared" si="36"/>
        <v>91</v>
      </c>
      <c r="T297" s="1">
        <f t="shared" si="37"/>
        <v>3</v>
      </c>
      <c r="V297" s="1">
        <v>0.0</v>
      </c>
      <c r="W297" s="1">
        <v>0.0</v>
      </c>
      <c r="X297" s="1">
        <v>0.0</v>
      </c>
    </row>
    <row r="298" ht="15.75" customHeight="1">
      <c r="A298" s="1">
        <v>6.0</v>
      </c>
      <c r="B298" s="2">
        <v>42634.0</v>
      </c>
      <c r="C298" s="1">
        <f t="shared" si="1"/>
        <v>39</v>
      </c>
      <c r="D298" s="1">
        <v>2016.0</v>
      </c>
      <c r="E298" s="1" t="s">
        <v>62</v>
      </c>
      <c r="F298" s="1" t="s">
        <v>38</v>
      </c>
      <c r="G298" s="1" t="s">
        <v>29</v>
      </c>
      <c r="H298" s="1">
        <v>73.0</v>
      </c>
      <c r="I298" s="1">
        <v>9.0</v>
      </c>
      <c r="J298" s="1">
        <v>64.0</v>
      </c>
      <c r="K298" s="1">
        <v>0.0</v>
      </c>
      <c r="L298" s="1">
        <v>28.0</v>
      </c>
      <c r="M298" s="1">
        <v>36.0</v>
      </c>
      <c r="N298" s="1">
        <v>34.0</v>
      </c>
      <c r="O298" s="1">
        <v>2.0</v>
      </c>
      <c r="P298" s="1">
        <v>0.0</v>
      </c>
      <c r="Q298" s="1">
        <v>0.0</v>
      </c>
      <c r="R298" s="1">
        <v>4.0</v>
      </c>
      <c r="S298" s="1">
        <f t="shared" si="36"/>
        <v>38</v>
      </c>
      <c r="T298" s="1">
        <f t="shared" si="37"/>
        <v>28</v>
      </c>
      <c r="V298" s="1">
        <v>0.0</v>
      </c>
      <c r="W298" s="1">
        <v>0.0</v>
      </c>
      <c r="X298" s="1">
        <v>0.0</v>
      </c>
    </row>
    <row r="299" ht="15.75" customHeight="1">
      <c r="A299" s="1">
        <v>6.0</v>
      </c>
      <c r="B299" s="2">
        <v>42634.0</v>
      </c>
      <c r="C299" s="1">
        <f t="shared" si="1"/>
        <v>39</v>
      </c>
      <c r="D299" s="1">
        <v>2016.0</v>
      </c>
      <c r="E299" s="1" t="s">
        <v>62</v>
      </c>
      <c r="F299" s="1" t="s">
        <v>38</v>
      </c>
      <c r="G299" s="1" t="s">
        <v>31</v>
      </c>
      <c r="H299" s="1">
        <v>52.0</v>
      </c>
      <c r="I299" s="1">
        <v>7.0</v>
      </c>
      <c r="J299" s="1">
        <v>45.0</v>
      </c>
      <c r="K299" s="1">
        <v>0.0</v>
      </c>
      <c r="L299" s="1">
        <v>4.0</v>
      </c>
      <c r="M299" s="1">
        <v>41.0</v>
      </c>
      <c r="N299" s="1">
        <v>41.0</v>
      </c>
      <c r="O299" s="1">
        <v>0.0</v>
      </c>
      <c r="P299" s="1">
        <v>0.0</v>
      </c>
      <c r="Q299" s="1">
        <v>0.0</v>
      </c>
      <c r="R299" s="1">
        <v>3.0</v>
      </c>
      <c r="S299" s="1">
        <f t="shared" si="36"/>
        <v>43</v>
      </c>
      <c r="T299" s="1">
        <f t="shared" si="37"/>
        <v>4</v>
      </c>
      <c r="V299" s="1">
        <v>0.0</v>
      </c>
      <c r="W299" s="1">
        <v>0.0</v>
      </c>
      <c r="X299" s="1">
        <v>0.0</v>
      </c>
    </row>
    <row r="300" ht="15.75" customHeight="1">
      <c r="A300" s="1">
        <v>6.0</v>
      </c>
      <c r="B300" s="2">
        <v>42634.0</v>
      </c>
      <c r="C300" s="1">
        <f t="shared" si="1"/>
        <v>39</v>
      </c>
      <c r="D300" s="1">
        <v>2016.0</v>
      </c>
      <c r="E300" s="1" t="s">
        <v>43</v>
      </c>
      <c r="F300" s="1" t="s">
        <v>75</v>
      </c>
      <c r="G300" s="1" t="s">
        <v>29</v>
      </c>
      <c r="H300" s="1">
        <v>5.0</v>
      </c>
      <c r="I300" s="1">
        <v>0.0</v>
      </c>
      <c r="J300" s="1">
        <v>5.0</v>
      </c>
      <c r="K300" s="1">
        <v>0.0</v>
      </c>
      <c r="L300" s="1">
        <v>0.0</v>
      </c>
      <c r="M300" s="1">
        <v>0.0</v>
      </c>
      <c r="N300" s="1">
        <v>0.0</v>
      </c>
      <c r="O300" s="1">
        <v>0.0</v>
      </c>
      <c r="P300" s="1">
        <v>0.0</v>
      </c>
      <c r="Q300" s="1">
        <v>0.0</v>
      </c>
      <c r="R300" s="1">
        <v>0.0</v>
      </c>
      <c r="S300" s="1">
        <f t="shared" si="36"/>
        <v>0</v>
      </c>
      <c r="T300" s="1">
        <f t="shared" si="37"/>
        <v>0</v>
      </c>
      <c r="V300" s="1">
        <v>0.0</v>
      </c>
      <c r="W300" s="1">
        <v>0.0</v>
      </c>
      <c r="X300" s="1">
        <v>0.0</v>
      </c>
    </row>
    <row r="301" ht="15.75" customHeight="1">
      <c r="A301" s="1">
        <v>6.0</v>
      </c>
      <c r="B301" s="2">
        <v>42634.0</v>
      </c>
      <c r="C301" s="1">
        <f t="shared" si="1"/>
        <v>39</v>
      </c>
      <c r="D301" s="1">
        <v>2016.0</v>
      </c>
      <c r="E301" s="1" t="s">
        <v>43</v>
      </c>
      <c r="F301" s="1" t="s">
        <v>75</v>
      </c>
      <c r="G301" s="1" t="s">
        <v>31</v>
      </c>
      <c r="H301" s="1">
        <v>3.0</v>
      </c>
      <c r="I301" s="1">
        <v>0.0</v>
      </c>
      <c r="J301" s="1">
        <v>3.0</v>
      </c>
      <c r="K301" s="1">
        <v>0.0</v>
      </c>
      <c r="L301" s="1">
        <v>0.0</v>
      </c>
      <c r="M301" s="1">
        <v>0.0</v>
      </c>
      <c r="N301" s="1">
        <v>0.0</v>
      </c>
      <c r="O301" s="1">
        <v>0.0</v>
      </c>
      <c r="P301" s="1">
        <v>0.0</v>
      </c>
      <c r="Q301" s="1">
        <v>0.0</v>
      </c>
      <c r="R301" s="1">
        <v>6.0</v>
      </c>
      <c r="S301" s="1">
        <f t="shared" si="36"/>
        <v>3</v>
      </c>
      <c r="T301" s="1">
        <f t="shared" si="37"/>
        <v>0</v>
      </c>
      <c r="V301" s="1">
        <v>0.0</v>
      </c>
      <c r="W301" s="1">
        <v>0.0</v>
      </c>
      <c r="X301" s="1">
        <v>0.0</v>
      </c>
    </row>
    <row r="302" ht="15.75" customHeight="1">
      <c r="A302" s="1">
        <v>6.0</v>
      </c>
      <c r="B302" s="2">
        <v>42634.0</v>
      </c>
      <c r="C302" s="1">
        <f t="shared" si="1"/>
        <v>39</v>
      </c>
      <c r="D302" s="1">
        <v>2016.0</v>
      </c>
      <c r="E302" s="1" t="s">
        <v>43</v>
      </c>
      <c r="F302" s="1" t="s">
        <v>44</v>
      </c>
      <c r="G302" s="1" t="s">
        <v>29</v>
      </c>
      <c r="H302" s="1">
        <v>85.0</v>
      </c>
      <c r="I302" s="1">
        <v>37.0</v>
      </c>
      <c r="J302" s="1">
        <v>48.0</v>
      </c>
      <c r="K302" s="1">
        <v>0.0</v>
      </c>
      <c r="L302" s="1">
        <v>0.0</v>
      </c>
      <c r="M302" s="1">
        <v>0.0</v>
      </c>
      <c r="N302" s="1">
        <v>0.0</v>
      </c>
      <c r="O302" s="1">
        <v>0.0</v>
      </c>
      <c r="P302" s="1">
        <v>0.0</v>
      </c>
      <c r="Q302" s="1">
        <v>0.0</v>
      </c>
      <c r="R302" s="1">
        <v>7.0</v>
      </c>
      <c r="S302" s="1">
        <f t="shared" si="36"/>
        <v>4</v>
      </c>
      <c r="T302" s="1">
        <f t="shared" si="37"/>
        <v>0</v>
      </c>
      <c r="V302" s="1">
        <v>0.0</v>
      </c>
      <c r="W302" s="1">
        <v>0.0</v>
      </c>
      <c r="X302" s="1">
        <v>0.0</v>
      </c>
    </row>
    <row r="303" ht="15.75" customHeight="1">
      <c r="A303" s="1">
        <v>6.0</v>
      </c>
      <c r="B303" s="2">
        <v>42634.0</v>
      </c>
      <c r="C303" s="1">
        <f t="shared" si="1"/>
        <v>39</v>
      </c>
      <c r="D303" s="1">
        <v>2016.0</v>
      </c>
      <c r="E303" s="1" t="s">
        <v>43</v>
      </c>
      <c r="F303" s="1" t="s">
        <v>44</v>
      </c>
      <c r="G303" s="1" t="s">
        <v>31</v>
      </c>
      <c r="H303" s="1">
        <v>77.0</v>
      </c>
      <c r="I303" s="1">
        <v>9.0</v>
      </c>
      <c r="J303" s="1">
        <v>68.0</v>
      </c>
      <c r="K303" s="1">
        <v>0.0</v>
      </c>
      <c r="L303" s="1">
        <v>0.0</v>
      </c>
      <c r="M303" s="1">
        <v>0.0</v>
      </c>
      <c r="N303" s="1">
        <v>0.0</v>
      </c>
      <c r="O303" s="1">
        <v>0.0</v>
      </c>
      <c r="P303" s="1">
        <v>0.0</v>
      </c>
      <c r="Q303" s="1">
        <v>0.0</v>
      </c>
      <c r="R303" s="1">
        <v>0.0</v>
      </c>
      <c r="S303" s="1">
        <f t="shared" si="36"/>
        <v>0</v>
      </c>
      <c r="T303" s="1">
        <f t="shared" si="37"/>
        <v>0</v>
      </c>
      <c r="V303" s="1">
        <v>0.0</v>
      </c>
      <c r="W303" s="1">
        <v>0.0</v>
      </c>
      <c r="X303" s="1">
        <v>0.0</v>
      </c>
    </row>
    <row r="304" ht="15.75" customHeight="1">
      <c r="A304" s="1">
        <v>6.0</v>
      </c>
      <c r="B304" s="2">
        <v>42634.0</v>
      </c>
      <c r="C304" s="1">
        <f t="shared" si="1"/>
        <v>39</v>
      </c>
      <c r="D304" s="1">
        <v>2016.0</v>
      </c>
      <c r="E304" s="1" t="s">
        <v>39</v>
      </c>
      <c r="F304" s="1" t="s">
        <v>40</v>
      </c>
      <c r="G304" s="1" t="s">
        <v>29</v>
      </c>
      <c r="H304" s="1">
        <v>41.0</v>
      </c>
      <c r="I304" s="1">
        <v>5.0</v>
      </c>
      <c r="J304" s="1">
        <v>36.0</v>
      </c>
      <c r="K304" s="1">
        <v>0.0</v>
      </c>
      <c r="L304" s="1">
        <v>7.0</v>
      </c>
      <c r="M304" s="1">
        <v>29.0</v>
      </c>
      <c r="N304" s="1">
        <v>29.0</v>
      </c>
      <c r="O304" s="1">
        <v>0.0</v>
      </c>
      <c r="P304" s="1">
        <v>0.0</v>
      </c>
      <c r="Q304" s="1">
        <v>1.0</v>
      </c>
      <c r="R304" s="1">
        <v>56.0</v>
      </c>
      <c r="S304" s="1">
        <f t="shared" si="36"/>
        <v>57</v>
      </c>
      <c r="T304" s="1">
        <f t="shared" si="37"/>
        <v>8</v>
      </c>
      <c r="V304" s="1">
        <v>0.0</v>
      </c>
      <c r="W304" s="1">
        <v>0.0</v>
      </c>
      <c r="X304" s="1">
        <v>0.0</v>
      </c>
    </row>
    <row r="305" ht="15.75" customHeight="1">
      <c r="A305" s="1">
        <v>6.0</v>
      </c>
      <c r="B305" s="2">
        <v>42634.0</v>
      </c>
      <c r="C305" s="1">
        <f t="shared" si="1"/>
        <v>39</v>
      </c>
      <c r="D305" s="1">
        <v>2016.0</v>
      </c>
      <c r="E305" s="1" t="s">
        <v>39</v>
      </c>
      <c r="F305" s="1" t="s">
        <v>40</v>
      </c>
      <c r="G305" s="1" t="s">
        <v>31</v>
      </c>
      <c r="H305" s="1">
        <v>68.0</v>
      </c>
      <c r="I305" s="1">
        <v>5.0</v>
      </c>
      <c r="J305" s="1">
        <v>63.0</v>
      </c>
      <c r="K305" s="1">
        <v>0.0</v>
      </c>
      <c r="L305" s="1">
        <v>20.0</v>
      </c>
      <c r="M305" s="1">
        <v>36.0</v>
      </c>
      <c r="N305" s="1">
        <v>36.0</v>
      </c>
      <c r="O305" s="1">
        <v>0.0</v>
      </c>
      <c r="P305" s="1">
        <v>0.0</v>
      </c>
      <c r="Q305" s="1">
        <v>0.0</v>
      </c>
      <c r="R305" s="1">
        <v>0.0</v>
      </c>
      <c r="S305" s="1">
        <f t="shared" si="36"/>
        <v>36</v>
      </c>
      <c r="T305" s="1">
        <f t="shared" si="37"/>
        <v>20</v>
      </c>
      <c r="V305" s="1">
        <v>0.0</v>
      </c>
      <c r="W305" s="1">
        <v>0.0</v>
      </c>
      <c r="X305" s="1">
        <v>0.0</v>
      </c>
    </row>
    <row r="306" ht="15.75" customHeight="1">
      <c r="A306" s="1">
        <v>6.0</v>
      </c>
      <c r="B306" s="2">
        <v>42634.0</v>
      </c>
      <c r="C306" s="1">
        <f t="shared" si="1"/>
        <v>39</v>
      </c>
      <c r="D306" s="1">
        <v>2016.0</v>
      </c>
      <c r="E306" s="1" t="s">
        <v>39</v>
      </c>
      <c r="F306" s="1" t="s">
        <v>41</v>
      </c>
      <c r="G306" s="1" t="s">
        <v>29</v>
      </c>
      <c r="H306" s="1" t="s">
        <v>30</v>
      </c>
      <c r="I306" s="1" t="s">
        <v>30</v>
      </c>
      <c r="J306" s="1" t="s">
        <v>30</v>
      </c>
      <c r="K306" s="1" t="s">
        <v>30</v>
      </c>
      <c r="L306" s="1" t="s">
        <v>30</v>
      </c>
      <c r="M306" s="1" t="s">
        <v>30</v>
      </c>
      <c r="N306" s="1" t="s">
        <v>30</v>
      </c>
      <c r="O306" s="1" t="s">
        <v>30</v>
      </c>
      <c r="P306" s="1" t="s">
        <v>30</v>
      </c>
      <c r="Q306" s="1" t="s">
        <v>30</v>
      </c>
      <c r="R306" s="1" t="s">
        <v>30</v>
      </c>
      <c r="S306" s="1" t="s">
        <v>30</v>
      </c>
      <c r="T306" s="1" t="s">
        <v>30</v>
      </c>
      <c r="V306" s="1" t="s">
        <v>30</v>
      </c>
      <c r="W306" s="1" t="s">
        <v>30</v>
      </c>
      <c r="X306" s="1" t="s">
        <v>30</v>
      </c>
    </row>
    <row r="307" ht="15.75" customHeight="1">
      <c r="A307" s="1">
        <v>6.0</v>
      </c>
      <c r="B307" s="2">
        <v>42634.0</v>
      </c>
      <c r="C307" s="1">
        <f t="shared" si="1"/>
        <v>39</v>
      </c>
      <c r="D307" s="1">
        <v>2016.0</v>
      </c>
      <c r="E307" s="1" t="s">
        <v>39</v>
      </c>
      <c r="F307" s="1" t="s">
        <v>41</v>
      </c>
      <c r="G307" s="1" t="s">
        <v>31</v>
      </c>
      <c r="H307" s="1" t="s">
        <v>30</v>
      </c>
      <c r="I307" s="1" t="s">
        <v>30</v>
      </c>
      <c r="J307" s="1" t="s">
        <v>30</v>
      </c>
      <c r="K307" s="1" t="s">
        <v>30</v>
      </c>
      <c r="L307" s="1" t="s">
        <v>30</v>
      </c>
      <c r="M307" s="1" t="s">
        <v>30</v>
      </c>
      <c r="N307" s="1" t="s">
        <v>30</v>
      </c>
      <c r="O307" s="1" t="s">
        <v>30</v>
      </c>
      <c r="P307" s="1" t="s">
        <v>30</v>
      </c>
      <c r="Q307" s="1" t="s">
        <v>30</v>
      </c>
      <c r="R307" s="1" t="s">
        <v>30</v>
      </c>
      <c r="S307" s="1" t="s">
        <v>30</v>
      </c>
      <c r="T307" s="1" t="s">
        <v>30</v>
      </c>
      <c r="V307" s="1" t="s">
        <v>30</v>
      </c>
      <c r="W307" s="1" t="s">
        <v>30</v>
      </c>
      <c r="X307" s="1" t="s">
        <v>30</v>
      </c>
    </row>
    <row r="308" ht="15.75" customHeight="1">
      <c r="A308" s="1">
        <v>6.0</v>
      </c>
      <c r="B308" s="2">
        <v>42634.0</v>
      </c>
      <c r="C308" s="1">
        <f t="shared" si="1"/>
        <v>39</v>
      </c>
      <c r="D308" s="1">
        <v>2016.0</v>
      </c>
      <c r="E308" s="1" t="s">
        <v>39</v>
      </c>
      <c r="F308" s="1" t="s">
        <v>42</v>
      </c>
      <c r="G308" s="1" t="s">
        <v>29</v>
      </c>
      <c r="H308" s="1">
        <v>54.0</v>
      </c>
      <c r="I308" s="1">
        <v>10.0</v>
      </c>
      <c r="J308" s="1">
        <v>44.0</v>
      </c>
      <c r="K308" s="1">
        <v>0.0</v>
      </c>
      <c r="L308" s="1">
        <v>22.0</v>
      </c>
      <c r="M308" s="1">
        <v>22.0</v>
      </c>
      <c r="N308" s="1">
        <v>0.0</v>
      </c>
      <c r="O308" s="1">
        <v>0.0</v>
      </c>
      <c r="P308" s="1">
        <v>1.0</v>
      </c>
      <c r="Q308" s="1">
        <v>0.0</v>
      </c>
      <c r="R308" s="1">
        <v>12.0</v>
      </c>
      <c r="S308" s="1">
        <f t="shared" ref="S308:S312" si="38">ROUND((0.5*R308)+M308,0)</f>
        <v>28</v>
      </c>
      <c r="T308" s="1">
        <f t="shared" ref="T308:T312" si="39">ROUND((0.5*Q308)+L308,0)</f>
        <v>22</v>
      </c>
      <c r="V308" s="1">
        <v>0.0</v>
      </c>
      <c r="W308" s="1">
        <v>0.0</v>
      </c>
      <c r="X308" s="1">
        <v>1.0</v>
      </c>
    </row>
    <row r="309" ht="15.75" customHeight="1">
      <c r="A309" s="1">
        <v>6.0</v>
      </c>
      <c r="B309" s="2">
        <v>42634.0</v>
      </c>
      <c r="C309" s="1">
        <f t="shared" si="1"/>
        <v>39</v>
      </c>
      <c r="D309" s="1">
        <v>2016.0</v>
      </c>
      <c r="E309" s="1" t="s">
        <v>39</v>
      </c>
      <c r="F309" s="1" t="s">
        <v>42</v>
      </c>
      <c r="G309" s="1" t="s">
        <v>31</v>
      </c>
      <c r="H309" s="1">
        <v>78.0</v>
      </c>
      <c r="I309" s="1">
        <v>16.0</v>
      </c>
      <c r="J309" s="1">
        <v>62.0</v>
      </c>
      <c r="K309" s="1">
        <v>0.0</v>
      </c>
      <c r="L309" s="1">
        <v>14.0</v>
      </c>
      <c r="M309" s="1">
        <v>48.0</v>
      </c>
      <c r="N309" s="1">
        <v>0.0</v>
      </c>
      <c r="O309" s="1">
        <v>0.0</v>
      </c>
      <c r="P309" s="1">
        <v>0.0</v>
      </c>
      <c r="Q309" s="1">
        <v>0.0</v>
      </c>
      <c r="R309" s="1">
        <v>0.0</v>
      </c>
      <c r="S309" s="1">
        <f t="shared" si="38"/>
        <v>48</v>
      </c>
      <c r="T309" s="1">
        <f t="shared" si="39"/>
        <v>14</v>
      </c>
      <c r="V309" s="1">
        <v>0.0</v>
      </c>
      <c r="W309" s="1">
        <v>0.0</v>
      </c>
      <c r="X309" s="1">
        <v>0.0</v>
      </c>
    </row>
    <row r="310" ht="15.75" customHeight="1">
      <c r="A310" s="1">
        <v>6.0</v>
      </c>
      <c r="B310" s="2">
        <v>42634.0</v>
      </c>
      <c r="C310" s="1">
        <f t="shared" si="1"/>
        <v>39</v>
      </c>
      <c r="D310" s="1">
        <v>2016.0</v>
      </c>
      <c r="E310" s="1" t="s">
        <v>45</v>
      </c>
      <c r="F310" s="1" t="s">
        <v>46</v>
      </c>
      <c r="G310" s="1" t="s">
        <v>29</v>
      </c>
      <c r="H310" s="1">
        <v>114.0</v>
      </c>
      <c r="I310" s="1">
        <v>5.0</v>
      </c>
      <c r="J310" s="1">
        <v>109.0</v>
      </c>
      <c r="K310" s="1">
        <v>0.0</v>
      </c>
      <c r="L310" s="1">
        <v>12.0</v>
      </c>
      <c r="M310" s="1">
        <v>97.0</v>
      </c>
      <c r="N310" s="1">
        <v>0.0</v>
      </c>
      <c r="O310" s="1">
        <v>0.0</v>
      </c>
      <c r="P310" s="1">
        <v>0.0</v>
      </c>
      <c r="Q310" s="1">
        <v>0.0</v>
      </c>
      <c r="R310" s="1">
        <v>0.0</v>
      </c>
      <c r="S310" s="1">
        <f t="shared" si="38"/>
        <v>97</v>
      </c>
      <c r="T310" s="1">
        <f t="shared" si="39"/>
        <v>12</v>
      </c>
      <c r="V310" s="1">
        <v>0.0</v>
      </c>
      <c r="W310" s="1">
        <v>0.0</v>
      </c>
      <c r="X310" s="1">
        <v>0.0</v>
      </c>
    </row>
    <row r="311" ht="15.75" customHeight="1">
      <c r="A311" s="1">
        <v>6.0</v>
      </c>
      <c r="B311" s="2">
        <v>42634.0</v>
      </c>
      <c r="C311" s="1">
        <f t="shared" si="1"/>
        <v>39</v>
      </c>
      <c r="D311" s="1">
        <v>2016.0</v>
      </c>
      <c r="E311" s="1" t="s">
        <v>45</v>
      </c>
      <c r="F311" s="1" t="s">
        <v>46</v>
      </c>
      <c r="G311" s="1" t="s">
        <v>31</v>
      </c>
      <c r="H311" s="1">
        <v>6.0</v>
      </c>
      <c r="I311" s="1">
        <v>3.0</v>
      </c>
      <c r="J311" s="1">
        <v>3.0</v>
      </c>
      <c r="K311" s="1">
        <v>0.0</v>
      </c>
      <c r="L311" s="1">
        <v>1.0</v>
      </c>
      <c r="M311" s="1">
        <v>2.0</v>
      </c>
      <c r="N311" s="1">
        <v>0.0</v>
      </c>
      <c r="O311" s="1">
        <v>0.0</v>
      </c>
      <c r="P311" s="1">
        <v>0.0</v>
      </c>
      <c r="Q311" s="1">
        <v>0.0</v>
      </c>
      <c r="R311" s="1">
        <v>1.0</v>
      </c>
      <c r="S311" s="1">
        <f t="shared" si="38"/>
        <v>3</v>
      </c>
      <c r="T311" s="1">
        <f t="shared" si="39"/>
        <v>1</v>
      </c>
      <c r="V311" s="1">
        <v>0.0</v>
      </c>
      <c r="W311" s="1">
        <v>0.0</v>
      </c>
      <c r="X311" s="1">
        <v>0.0</v>
      </c>
    </row>
    <row r="312" ht="15.75" customHeight="1">
      <c r="A312" s="1">
        <v>6.0</v>
      </c>
      <c r="B312" s="2">
        <v>42634.0</v>
      </c>
      <c r="C312" s="1">
        <f t="shared" si="1"/>
        <v>39</v>
      </c>
      <c r="D312" s="1">
        <v>2016.0</v>
      </c>
      <c r="E312" s="1" t="s">
        <v>45</v>
      </c>
      <c r="F312" s="1" t="s">
        <v>48</v>
      </c>
      <c r="G312" s="1" t="s">
        <v>31</v>
      </c>
      <c r="H312" s="1">
        <v>88.0</v>
      </c>
      <c r="I312" s="1">
        <v>9.0</v>
      </c>
      <c r="J312" s="1">
        <v>79.0</v>
      </c>
      <c r="K312" s="1">
        <v>0.0</v>
      </c>
      <c r="L312" s="1">
        <v>4.0</v>
      </c>
      <c r="M312" s="1">
        <v>75.0</v>
      </c>
      <c r="N312" s="1">
        <v>0.0</v>
      </c>
      <c r="O312" s="1">
        <v>0.0</v>
      </c>
      <c r="P312" s="1">
        <v>0.0</v>
      </c>
      <c r="Q312" s="1">
        <v>1.0</v>
      </c>
      <c r="R312" s="1">
        <v>11.0</v>
      </c>
      <c r="S312" s="1">
        <f t="shared" si="38"/>
        <v>81</v>
      </c>
      <c r="T312" s="1">
        <f t="shared" si="39"/>
        <v>5</v>
      </c>
      <c r="V312" s="1">
        <v>0.0</v>
      </c>
      <c r="W312" s="1">
        <v>0.0</v>
      </c>
      <c r="X312" s="1">
        <v>0.0</v>
      </c>
    </row>
    <row r="313" ht="15.75" customHeight="1">
      <c r="A313" s="1">
        <v>6.0</v>
      </c>
      <c r="B313" s="2">
        <v>42634.0</v>
      </c>
      <c r="C313" s="1">
        <f t="shared" si="1"/>
        <v>39</v>
      </c>
      <c r="D313" s="1">
        <v>2016.0</v>
      </c>
      <c r="E313" s="1" t="s">
        <v>45</v>
      </c>
      <c r="F313" s="1" t="s">
        <v>48</v>
      </c>
      <c r="G313" s="1" t="s">
        <v>143</v>
      </c>
      <c r="H313" s="1" t="s">
        <v>30</v>
      </c>
      <c r="I313" s="1" t="s">
        <v>30</v>
      </c>
      <c r="J313" s="1" t="s">
        <v>30</v>
      </c>
      <c r="K313" s="1" t="s">
        <v>30</v>
      </c>
      <c r="L313" s="1" t="s">
        <v>30</v>
      </c>
      <c r="M313" s="1" t="s">
        <v>30</v>
      </c>
      <c r="N313" s="1" t="s">
        <v>30</v>
      </c>
      <c r="O313" s="1" t="s">
        <v>30</v>
      </c>
      <c r="P313" s="1" t="s">
        <v>30</v>
      </c>
      <c r="Q313" s="1" t="s">
        <v>30</v>
      </c>
      <c r="R313" s="1" t="s">
        <v>30</v>
      </c>
      <c r="S313" s="1" t="s">
        <v>30</v>
      </c>
      <c r="T313" s="1" t="s">
        <v>30</v>
      </c>
      <c r="V313" s="1" t="s">
        <v>30</v>
      </c>
      <c r="W313" s="1" t="s">
        <v>30</v>
      </c>
      <c r="X313" s="1" t="s">
        <v>30</v>
      </c>
    </row>
    <row r="314" ht="15.75" customHeight="1">
      <c r="A314" s="1">
        <v>7.0</v>
      </c>
      <c r="B314" s="2">
        <v>42654.0</v>
      </c>
      <c r="C314" s="1">
        <f t="shared" si="1"/>
        <v>42</v>
      </c>
      <c r="D314" s="1">
        <v>2016.0</v>
      </c>
      <c r="E314" s="1" t="s">
        <v>27</v>
      </c>
      <c r="F314" s="1" t="s">
        <v>28</v>
      </c>
      <c r="G314" s="1" t="s">
        <v>29</v>
      </c>
      <c r="H314" s="1">
        <v>1.0</v>
      </c>
      <c r="I314" s="1">
        <v>0.0</v>
      </c>
      <c r="J314" s="1">
        <v>1.0</v>
      </c>
      <c r="K314" s="1">
        <v>0.0</v>
      </c>
      <c r="L314" s="1">
        <v>0.0</v>
      </c>
      <c r="M314" s="1">
        <v>1.0</v>
      </c>
      <c r="N314" s="1">
        <v>1.0</v>
      </c>
      <c r="O314" s="1">
        <v>0.0</v>
      </c>
      <c r="P314" s="1">
        <v>0.0</v>
      </c>
      <c r="Q314" s="1">
        <v>0.0</v>
      </c>
      <c r="R314" s="1">
        <v>0.0</v>
      </c>
      <c r="S314" s="1">
        <f t="shared" ref="S314:S331" si="40">ROUND((0.5*R314)+M314,0)</f>
        <v>1</v>
      </c>
      <c r="T314" s="1">
        <f t="shared" ref="T314:T331" si="41">ROUND((0.5*Q314)+L314,0)</f>
        <v>0</v>
      </c>
      <c r="V314" s="1">
        <v>0.0</v>
      </c>
      <c r="W314" s="1">
        <v>0.0</v>
      </c>
      <c r="X314" s="1">
        <v>0.0</v>
      </c>
    </row>
    <row r="315" ht="15.75" customHeight="1">
      <c r="A315" s="1">
        <v>7.0</v>
      </c>
      <c r="B315" s="2">
        <v>42654.0</v>
      </c>
      <c r="C315" s="1">
        <f t="shared" si="1"/>
        <v>42</v>
      </c>
      <c r="D315" s="1">
        <v>2016.0</v>
      </c>
      <c r="E315" s="1" t="s">
        <v>27</v>
      </c>
      <c r="F315" s="1" t="s">
        <v>28</v>
      </c>
      <c r="G315" s="1" t="s">
        <v>31</v>
      </c>
      <c r="H315" s="1">
        <v>4.0</v>
      </c>
      <c r="I315" s="1">
        <v>1.0</v>
      </c>
      <c r="J315" s="1">
        <v>3.0</v>
      </c>
      <c r="K315" s="1">
        <v>0.0</v>
      </c>
      <c r="L315" s="1">
        <v>0.0</v>
      </c>
      <c r="M315" s="1">
        <v>2.0</v>
      </c>
      <c r="N315" s="1">
        <v>2.0</v>
      </c>
      <c r="O315" s="1">
        <v>0.0</v>
      </c>
      <c r="P315" s="1">
        <v>1.0</v>
      </c>
      <c r="Q315" s="1">
        <v>0.0</v>
      </c>
      <c r="R315" s="1">
        <v>0.0</v>
      </c>
      <c r="S315" s="1">
        <f t="shared" si="40"/>
        <v>2</v>
      </c>
      <c r="T315" s="1">
        <f t="shared" si="41"/>
        <v>0</v>
      </c>
      <c r="V315" s="1">
        <v>0.0</v>
      </c>
      <c r="W315" s="1">
        <v>0.0</v>
      </c>
      <c r="X315" s="1">
        <v>1.0</v>
      </c>
    </row>
    <row r="316" ht="15.75" customHeight="1">
      <c r="A316" s="1">
        <v>7.0</v>
      </c>
      <c r="B316" s="2">
        <v>42654.0</v>
      </c>
      <c r="C316" s="1">
        <f t="shared" si="1"/>
        <v>42</v>
      </c>
      <c r="D316" s="1">
        <v>2016.0</v>
      </c>
      <c r="E316" s="1" t="s">
        <v>27</v>
      </c>
      <c r="F316" s="1" t="s">
        <v>33</v>
      </c>
      <c r="G316" s="1" t="s">
        <v>29</v>
      </c>
      <c r="H316" s="1">
        <v>1.0</v>
      </c>
      <c r="I316" s="1">
        <v>0.0</v>
      </c>
      <c r="J316" s="1">
        <v>1.0</v>
      </c>
      <c r="K316" s="1">
        <v>0.0</v>
      </c>
      <c r="L316" s="1">
        <v>0.0</v>
      </c>
      <c r="M316" s="1">
        <v>1.0</v>
      </c>
      <c r="N316" s="1">
        <v>1.0</v>
      </c>
      <c r="O316" s="1">
        <v>0.0</v>
      </c>
      <c r="P316" s="1">
        <v>0.0</v>
      </c>
      <c r="Q316" s="1">
        <v>0.0</v>
      </c>
      <c r="R316" s="1">
        <v>0.0</v>
      </c>
      <c r="S316" s="1">
        <f t="shared" si="40"/>
        <v>1</v>
      </c>
      <c r="T316" s="1">
        <f t="shared" si="41"/>
        <v>0</v>
      </c>
      <c r="V316" s="1">
        <v>0.0</v>
      </c>
      <c r="W316" s="1">
        <v>0.0</v>
      </c>
      <c r="X316" s="1">
        <v>0.0</v>
      </c>
    </row>
    <row r="317" ht="15.75" customHeight="1">
      <c r="A317" s="1">
        <v>7.0</v>
      </c>
      <c r="B317" s="2">
        <v>42654.0</v>
      </c>
      <c r="C317" s="1">
        <f t="shared" si="1"/>
        <v>42</v>
      </c>
      <c r="D317" s="1">
        <v>2016.0</v>
      </c>
      <c r="E317" s="1" t="s">
        <v>27</v>
      </c>
      <c r="F317" s="1" t="s">
        <v>33</v>
      </c>
      <c r="G317" s="1" t="s">
        <v>31</v>
      </c>
      <c r="H317" s="1">
        <v>12.0</v>
      </c>
      <c r="I317" s="1">
        <v>4.0</v>
      </c>
      <c r="J317" s="1">
        <v>8.0</v>
      </c>
      <c r="K317" s="1">
        <v>0.0</v>
      </c>
      <c r="L317" s="1">
        <v>2.0</v>
      </c>
      <c r="M317" s="1">
        <v>6.0</v>
      </c>
      <c r="N317" s="1">
        <v>6.0</v>
      </c>
      <c r="O317" s="1">
        <v>0.0</v>
      </c>
      <c r="P317" s="1">
        <v>0.0</v>
      </c>
      <c r="Q317" s="1">
        <v>0.0</v>
      </c>
      <c r="R317" s="1">
        <v>0.0</v>
      </c>
      <c r="S317" s="1">
        <f t="shared" si="40"/>
        <v>6</v>
      </c>
      <c r="T317" s="1">
        <f t="shared" si="41"/>
        <v>2</v>
      </c>
      <c r="V317" s="1">
        <v>0.0</v>
      </c>
      <c r="W317" s="1">
        <v>0.0</v>
      </c>
      <c r="X317" s="1">
        <v>0.0</v>
      </c>
    </row>
    <row r="318" ht="15.75" customHeight="1">
      <c r="A318" s="1">
        <v>7.0</v>
      </c>
      <c r="B318" s="2">
        <v>42654.0</v>
      </c>
      <c r="C318" s="1">
        <f t="shared" si="1"/>
        <v>42</v>
      </c>
      <c r="D318" s="1">
        <v>2016.0</v>
      </c>
      <c r="E318" s="1" t="s">
        <v>27</v>
      </c>
      <c r="F318" s="1" t="s">
        <v>34</v>
      </c>
      <c r="G318" s="1" t="s">
        <v>29</v>
      </c>
      <c r="H318" s="1">
        <v>1.0</v>
      </c>
      <c r="I318" s="1">
        <v>0.0</v>
      </c>
      <c r="J318" s="1">
        <v>1.0</v>
      </c>
      <c r="K318" s="1">
        <v>0.0</v>
      </c>
      <c r="L318" s="1">
        <v>1.0</v>
      </c>
      <c r="M318" s="1">
        <v>0.0</v>
      </c>
      <c r="N318" s="1">
        <v>0.0</v>
      </c>
      <c r="O318" s="1">
        <v>0.0</v>
      </c>
      <c r="P318" s="1">
        <v>0.0</v>
      </c>
      <c r="Q318" s="1">
        <v>0.0</v>
      </c>
      <c r="R318" s="1">
        <v>0.0</v>
      </c>
      <c r="S318" s="1">
        <f t="shared" si="40"/>
        <v>0</v>
      </c>
      <c r="T318" s="1">
        <f t="shared" si="41"/>
        <v>1</v>
      </c>
      <c r="V318" s="1">
        <v>0.0</v>
      </c>
      <c r="W318" s="1">
        <v>0.0</v>
      </c>
      <c r="X318" s="1">
        <v>0.0</v>
      </c>
    </row>
    <row r="319" ht="15.75" customHeight="1">
      <c r="A319" s="1">
        <v>7.0</v>
      </c>
      <c r="B319" s="2">
        <v>42654.0</v>
      </c>
      <c r="C319" s="1">
        <f t="shared" si="1"/>
        <v>42</v>
      </c>
      <c r="D319" s="1">
        <v>2016.0</v>
      </c>
      <c r="E319" s="1" t="s">
        <v>27</v>
      </c>
      <c r="F319" s="1" t="s">
        <v>34</v>
      </c>
      <c r="G319" s="1" t="s">
        <v>31</v>
      </c>
      <c r="H319" s="1">
        <v>10.0</v>
      </c>
      <c r="I319" s="1">
        <v>2.0</v>
      </c>
      <c r="J319" s="1">
        <v>8.0</v>
      </c>
      <c r="K319" s="1">
        <v>0.0</v>
      </c>
      <c r="L319" s="1">
        <v>0.0</v>
      </c>
      <c r="M319" s="1">
        <v>8.0</v>
      </c>
      <c r="N319" s="1">
        <v>8.0</v>
      </c>
      <c r="O319" s="1">
        <v>0.0</v>
      </c>
      <c r="P319" s="1">
        <v>0.0</v>
      </c>
      <c r="Q319" s="1">
        <v>0.0</v>
      </c>
      <c r="R319" s="1">
        <v>1.0</v>
      </c>
      <c r="S319" s="1">
        <f t="shared" si="40"/>
        <v>9</v>
      </c>
      <c r="T319" s="1">
        <f t="shared" si="41"/>
        <v>0</v>
      </c>
      <c r="V319" s="1">
        <v>0.0</v>
      </c>
      <c r="W319" s="1">
        <v>0.0</v>
      </c>
      <c r="X319" s="1">
        <v>0.0</v>
      </c>
    </row>
    <row r="320" ht="15.75" customHeight="1">
      <c r="A320" s="1">
        <v>7.0</v>
      </c>
      <c r="B320" s="2">
        <v>42654.0</v>
      </c>
      <c r="C320" s="1">
        <f t="shared" si="1"/>
        <v>42</v>
      </c>
      <c r="D320" s="1">
        <v>2016.0</v>
      </c>
      <c r="E320" s="1" t="s">
        <v>62</v>
      </c>
      <c r="F320" s="1" t="s">
        <v>36</v>
      </c>
      <c r="G320" s="1" t="s">
        <v>29</v>
      </c>
      <c r="H320" s="1">
        <v>42.0</v>
      </c>
      <c r="I320" s="1">
        <v>8.0</v>
      </c>
      <c r="J320" s="1">
        <v>34.0</v>
      </c>
      <c r="K320" s="1">
        <v>0.0</v>
      </c>
      <c r="L320" s="1">
        <v>2.0</v>
      </c>
      <c r="M320" s="1">
        <v>32.0</v>
      </c>
      <c r="N320" s="1">
        <v>32.0</v>
      </c>
      <c r="O320" s="1">
        <v>0.0</v>
      </c>
      <c r="P320" s="1">
        <v>0.0</v>
      </c>
      <c r="Q320" s="1">
        <v>0.0</v>
      </c>
      <c r="R320" s="1">
        <v>0.0</v>
      </c>
      <c r="S320" s="1">
        <f t="shared" si="40"/>
        <v>32</v>
      </c>
      <c r="T320" s="1">
        <f t="shared" si="41"/>
        <v>2</v>
      </c>
      <c r="V320" s="1">
        <v>0.0</v>
      </c>
      <c r="W320" s="1">
        <v>0.0</v>
      </c>
      <c r="X320" s="1">
        <v>0.0</v>
      </c>
    </row>
    <row r="321" ht="15.75" customHeight="1">
      <c r="A321" s="1">
        <v>7.0</v>
      </c>
      <c r="B321" s="2">
        <v>42654.0</v>
      </c>
      <c r="C321" s="1">
        <f t="shared" si="1"/>
        <v>42</v>
      </c>
      <c r="D321" s="1">
        <v>2016.0</v>
      </c>
      <c r="E321" s="1" t="s">
        <v>62</v>
      </c>
      <c r="F321" s="1" t="s">
        <v>36</v>
      </c>
      <c r="G321" s="1" t="s">
        <v>31</v>
      </c>
      <c r="H321" s="1">
        <v>1.0</v>
      </c>
      <c r="I321" s="1">
        <v>1.0</v>
      </c>
      <c r="J321" s="1">
        <v>0.0</v>
      </c>
      <c r="K321" s="1">
        <v>0.0</v>
      </c>
      <c r="L321" s="1">
        <v>0.0</v>
      </c>
      <c r="M321" s="1">
        <v>0.0</v>
      </c>
      <c r="N321" s="1">
        <v>0.0</v>
      </c>
      <c r="O321" s="1">
        <v>0.0</v>
      </c>
      <c r="P321" s="1">
        <v>0.0</v>
      </c>
      <c r="Q321" s="1">
        <v>0.0</v>
      </c>
      <c r="R321" s="1">
        <v>0.0</v>
      </c>
      <c r="S321" s="1">
        <f t="shared" si="40"/>
        <v>0</v>
      </c>
      <c r="T321" s="1">
        <f t="shared" si="41"/>
        <v>0</v>
      </c>
      <c r="V321" s="1">
        <v>0.0</v>
      </c>
      <c r="W321" s="1">
        <v>0.0</v>
      </c>
      <c r="X321" s="1">
        <v>0.0</v>
      </c>
    </row>
    <row r="322" ht="15.75" customHeight="1">
      <c r="A322" s="1">
        <v>7.0</v>
      </c>
      <c r="B322" s="2">
        <v>42654.0</v>
      </c>
      <c r="C322" s="1">
        <f t="shared" si="1"/>
        <v>42</v>
      </c>
      <c r="D322" s="1">
        <v>2016.0</v>
      </c>
      <c r="E322" s="1" t="s">
        <v>62</v>
      </c>
      <c r="F322" s="1" t="s">
        <v>37</v>
      </c>
      <c r="G322" s="1" t="s">
        <v>29</v>
      </c>
      <c r="H322" s="1">
        <v>22.0</v>
      </c>
      <c r="I322" s="1">
        <v>10.0</v>
      </c>
      <c r="J322" s="1">
        <v>12.0</v>
      </c>
      <c r="K322" s="1">
        <v>0.0</v>
      </c>
      <c r="L322" s="1">
        <v>1.0</v>
      </c>
      <c r="M322" s="1">
        <v>11.0</v>
      </c>
      <c r="N322" s="1">
        <v>11.0</v>
      </c>
      <c r="O322" s="1">
        <v>0.0</v>
      </c>
      <c r="P322" s="1">
        <v>0.0</v>
      </c>
      <c r="Q322" s="1">
        <v>0.0</v>
      </c>
      <c r="R322" s="1">
        <v>0.0</v>
      </c>
      <c r="S322" s="1">
        <f t="shared" si="40"/>
        <v>11</v>
      </c>
      <c r="T322" s="1">
        <f t="shared" si="41"/>
        <v>1</v>
      </c>
      <c r="V322" s="1">
        <v>0.0</v>
      </c>
      <c r="W322" s="1">
        <v>0.0</v>
      </c>
      <c r="X322" s="1">
        <v>0.0</v>
      </c>
    </row>
    <row r="323" ht="15.75" customHeight="1">
      <c r="A323" s="1">
        <v>7.0</v>
      </c>
      <c r="B323" s="2">
        <v>42654.0</v>
      </c>
      <c r="C323" s="1">
        <f t="shared" si="1"/>
        <v>42</v>
      </c>
      <c r="D323" s="1">
        <v>2016.0</v>
      </c>
      <c r="E323" s="1" t="s">
        <v>62</v>
      </c>
      <c r="F323" s="1" t="s">
        <v>37</v>
      </c>
      <c r="G323" s="1" t="s">
        <v>31</v>
      </c>
      <c r="H323" s="1">
        <v>23.0</v>
      </c>
      <c r="I323" s="1">
        <v>7.0</v>
      </c>
      <c r="J323" s="1">
        <v>16.0</v>
      </c>
      <c r="K323" s="1">
        <v>0.0</v>
      </c>
      <c r="L323" s="1">
        <v>0.0</v>
      </c>
      <c r="M323" s="1">
        <v>16.0</v>
      </c>
      <c r="N323" s="1">
        <v>16.0</v>
      </c>
      <c r="O323" s="1">
        <v>0.0</v>
      </c>
      <c r="P323" s="1">
        <v>0.0</v>
      </c>
      <c r="Q323" s="1">
        <v>0.0</v>
      </c>
      <c r="R323" s="1">
        <v>0.0</v>
      </c>
      <c r="S323" s="1">
        <f t="shared" si="40"/>
        <v>16</v>
      </c>
      <c r="T323" s="1">
        <f t="shared" si="41"/>
        <v>0</v>
      </c>
      <c r="V323" s="1">
        <v>0.0</v>
      </c>
      <c r="W323" s="1">
        <v>0.0</v>
      </c>
      <c r="X323" s="1">
        <v>0.0</v>
      </c>
    </row>
    <row r="324" ht="15.75" customHeight="1">
      <c r="A324" s="1">
        <v>7.0</v>
      </c>
      <c r="B324" s="2">
        <v>42654.0</v>
      </c>
      <c r="C324" s="1">
        <f t="shared" si="1"/>
        <v>42</v>
      </c>
      <c r="D324" s="1">
        <v>2016.0</v>
      </c>
      <c r="E324" s="1" t="s">
        <v>62</v>
      </c>
      <c r="F324" s="1" t="s">
        <v>38</v>
      </c>
      <c r="G324" s="1" t="s">
        <v>29</v>
      </c>
      <c r="H324" s="1">
        <v>41.0</v>
      </c>
      <c r="I324" s="1">
        <v>19.0</v>
      </c>
      <c r="J324" s="1">
        <v>22.0</v>
      </c>
      <c r="K324" s="1">
        <v>0.0</v>
      </c>
      <c r="L324" s="1">
        <v>2.0</v>
      </c>
      <c r="M324" s="1">
        <v>20.0</v>
      </c>
      <c r="N324" s="1">
        <v>20.0</v>
      </c>
      <c r="O324" s="1">
        <v>0.0</v>
      </c>
      <c r="P324" s="1">
        <v>0.0</v>
      </c>
      <c r="Q324" s="1">
        <v>0.0</v>
      </c>
      <c r="R324" s="1">
        <v>0.0</v>
      </c>
      <c r="S324" s="1">
        <f t="shared" si="40"/>
        <v>20</v>
      </c>
      <c r="T324" s="1">
        <f t="shared" si="41"/>
        <v>2</v>
      </c>
      <c r="V324" s="1">
        <v>0.0</v>
      </c>
      <c r="W324" s="1">
        <v>0.0</v>
      </c>
      <c r="X324" s="1">
        <v>0.0</v>
      </c>
    </row>
    <row r="325" ht="15.75" customHeight="1">
      <c r="A325" s="1">
        <v>7.0</v>
      </c>
      <c r="B325" s="2">
        <v>42654.0</v>
      </c>
      <c r="C325" s="1">
        <f t="shared" si="1"/>
        <v>42</v>
      </c>
      <c r="D325" s="1">
        <v>2016.0</v>
      </c>
      <c r="E325" s="1" t="s">
        <v>62</v>
      </c>
      <c r="F325" s="1" t="s">
        <v>38</v>
      </c>
      <c r="G325" s="1" t="s">
        <v>31</v>
      </c>
      <c r="H325" s="1">
        <v>67.0</v>
      </c>
      <c r="I325" s="1">
        <v>30.0</v>
      </c>
      <c r="J325" s="1">
        <v>37.0</v>
      </c>
      <c r="K325" s="1">
        <v>0.0</v>
      </c>
      <c r="L325" s="1">
        <v>1.0</v>
      </c>
      <c r="M325" s="1">
        <v>36.0</v>
      </c>
      <c r="N325" s="1">
        <v>36.0</v>
      </c>
      <c r="O325" s="1">
        <v>0.0</v>
      </c>
      <c r="P325" s="1">
        <v>0.0</v>
      </c>
      <c r="Q325" s="1">
        <v>0.0</v>
      </c>
      <c r="R325" s="1">
        <v>1.0</v>
      </c>
      <c r="S325" s="1">
        <f t="shared" si="40"/>
        <v>37</v>
      </c>
      <c r="T325" s="1">
        <f t="shared" si="41"/>
        <v>1</v>
      </c>
      <c r="V325" s="1">
        <v>0.0</v>
      </c>
      <c r="W325" s="1">
        <v>0.0</v>
      </c>
      <c r="X325" s="1">
        <v>0.0</v>
      </c>
    </row>
    <row r="326" ht="15.75" customHeight="1">
      <c r="A326" s="1">
        <v>7.0</v>
      </c>
      <c r="B326" s="2">
        <v>42654.0</v>
      </c>
      <c r="C326" s="1">
        <f t="shared" si="1"/>
        <v>42</v>
      </c>
      <c r="D326" s="1">
        <v>2016.0</v>
      </c>
      <c r="E326" s="1" t="s">
        <v>43</v>
      </c>
      <c r="F326" s="1" t="s">
        <v>75</v>
      </c>
      <c r="G326" s="1" t="s">
        <v>29</v>
      </c>
      <c r="H326" s="1">
        <v>1.0</v>
      </c>
      <c r="I326" s="1">
        <v>0.0</v>
      </c>
      <c r="J326" s="1">
        <v>1.0</v>
      </c>
      <c r="K326" s="1">
        <v>0.0</v>
      </c>
      <c r="L326" s="1">
        <v>0.0</v>
      </c>
      <c r="M326" s="1">
        <v>1.0</v>
      </c>
      <c r="N326" s="1">
        <v>1.0</v>
      </c>
      <c r="O326" s="1">
        <v>0.0</v>
      </c>
      <c r="P326" s="1">
        <v>0.0</v>
      </c>
      <c r="Q326" s="1">
        <v>0.0</v>
      </c>
      <c r="R326" s="1">
        <v>0.0</v>
      </c>
      <c r="S326" s="1">
        <f t="shared" si="40"/>
        <v>1</v>
      </c>
      <c r="T326" s="1">
        <f t="shared" si="41"/>
        <v>0</v>
      </c>
      <c r="V326" s="1">
        <v>0.0</v>
      </c>
      <c r="W326" s="1">
        <v>0.0</v>
      </c>
      <c r="X326" s="1">
        <v>0.0</v>
      </c>
    </row>
    <row r="327" ht="15.75" customHeight="1">
      <c r="A327" s="1">
        <v>7.0</v>
      </c>
      <c r="B327" s="2">
        <v>42654.0</v>
      </c>
      <c r="C327" s="1">
        <f t="shared" si="1"/>
        <v>42</v>
      </c>
      <c r="D327" s="1">
        <v>2016.0</v>
      </c>
      <c r="E327" s="1" t="s">
        <v>43</v>
      </c>
      <c r="F327" s="1" t="s">
        <v>75</v>
      </c>
      <c r="G327" s="1" t="s">
        <v>31</v>
      </c>
      <c r="H327" s="1">
        <v>23.0</v>
      </c>
      <c r="I327" s="1">
        <v>2.0</v>
      </c>
      <c r="J327" s="1">
        <v>21.0</v>
      </c>
      <c r="K327" s="1">
        <v>0.0</v>
      </c>
      <c r="L327" s="1">
        <v>0.0</v>
      </c>
      <c r="M327" s="1">
        <v>20.0</v>
      </c>
      <c r="N327" s="1">
        <v>20.0</v>
      </c>
      <c r="O327" s="1">
        <v>0.0</v>
      </c>
      <c r="P327" s="1">
        <v>1.0</v>
      </c>
      <c r="Q327" s="1">
        <v>0.0</v>
      </c>
      <c r="R327" s="1">
        <v>0.0</v>
      </c>
      <c r="S327" s="1">
        <f t="shared" si="40"/>
        <v>20</v>
      </c>
      <c r="T327" s="1">
        <f t="shared" si="41"/>
        <v>0</v>
      </c>
      <c r="V327" s="1">
        <v>0.0</v>
      </c>
      <c r="W327" s="1">
        <v>0.0</v>
      </c>
      <c r="X327" s="1">
        <v>1.0</v>
      </c>
    </row>
    <row r="328" ht="15.75" customHeight="1">
      <c r="A328" s="1">
        <v>7.0</v>
      </c>
      <c r="B328" s="2">
        <v>42654.0</v>
      </c>
      <c r="C328" s="1">
        <f t="shared" si="1"/>
        <v>42</v>
      </c>
      <c r="D328" s="1">
        <v>2016.0</v>
      </c>
      <c r="E328" s="1" t="s">
        <v>43</v>
      </c>
      <c r="F328" s="1" t="s">
        <v>44</v>
      </c>
      <c r="G328" s="1" t="s">
        <v>29</v>
      </c>
      <c r="H328" s="1">
        <v>22.0</v>
      </c>
      <c r="I328" s="1">
        <v>6.0</v>
      </c>
      <c r="J328" s="1">
        <v>16.0</v>
      </c>
      <c r="K328" s="1">
        <v>0.0</v>
      </c>
      <c r="L328" s="1">
        <v>0.0</v>
      </c>
      <c r="M328" s="1">
        <v>16.0</v>
      </c>
      <c r="N328" s="1">
        <v>16.0</v>
      </c>
      <c r="O328" s="1">
        <v>0.0</v>
      </c>
      <c r="P328" s="1">
        <v>0.0</v>
      </c>
      <c r="Q328" s="1">
        <v>0.0</v>
      </c>
      <c r="R328" s="1">
        <v>0.0</v>
      </c>
      <c r="S328" s="1">
        <f t="shared" si="40"/>
        <v>16</v>
      </c>
      <c r="T328" s="1">
        <f t="shared" si="41"/>
        <v>0</v>
      </c>
      <c r="V328" s="1">
        <v>0.0</v>
      </c>
      <c r="W328" s="1">
        <v>0.0</v>
      </c>
      <c r="X328" s="1">
        <v>0.0</v>
      </c>
    </row>
    <row r="329" ht="15.75" customHeight="1">
      <c r="A329" s="1">
        <v>7.0</v>
      </c>
      <c r="B329" s="2">
        <v>42654.0</v>
      </c>
      <c r="C329" s="1">
        <f t="shared" si="1"/>
        <v>42</v>
      </c>
      <c r="D329" s="1">
        <v>2016.0</v>
      </c>
      <c r="E329" s="1" t="s">
        <v>43</v>
      </c>
      <c r="F329" s="1" t="s">
        <v>44</v>
      </c>
      <c r="G329" s="1" t="s">
        <v>31</v>
      </c>
      <c r="H329" s="1">
        <v>20.0</v>
      </c>
      <c r="I329" s="1">
        <v>8.0</v>
      </c>
      <c r="J329" s="1">
        <v>12.0</v>
      </c>
      <c r="K329" s="1">
        <v>0.0</v>
      </c>
      <c r="L329" s="1">
        <v>0.0</v>
      </c>
      <c r="M329" s="1">
        <v>11.0</v>
      </c>
      <c r="N329" s="1">
        <v>11.0</v>
      </c>
      <c r="O329" s="1">
        <v>0.0</v>
      </c>
      <c r="P329" s="1">
        <v>0.0</v>
      </c>
      <c r="Q329" s="1">
        <v>0.0</v>
      </c>
      <c r="R329" s="1">
        <v>0.0</v>
      </c>
      <c r="S329" s="1">
        <f t="shared" si="40"/>
        <v>11</v>
      </c>
      <c r="T329" s="1">
        <f t="shared" si="41"/>
        <v>0</v>
      </c>
      <c r="V329" s="1">
        <v>0.0</v>
      </c>
      <c r="W329" s="1">
        <v>0.0</v>
      </c>
      <c r="X329" s="1">
        <v>0.0</v>
      </c>
    </row>
    <row r="330" ht="15.75" customHeight="1">
      <c r="A330" s="1">
        <v>7.0</v>
      </c>
      <c r="B330" s="2">
        <v>42654.0</v>
      </c>
      <c r="C330" s="1">
        <f t="shared" si="1"/>
        <v>42</v>
      </c>
      <c r="D330" s="1">
        <v>2016.0</v>
      </c>
      <c r="E330" s="1" t="s">
        <v>39</v>
      </c>
      <c r="F330" s="1" t="s">
        <v>40</v>
      </c>
      <c r="G330" s="1" t="s">
        <v>29</v>
      </c>
      <c r="H330" s="1">
        <v>29.0</v>
      </c>
      <c r="I330" s="1">
        <v>7.0</v>
      </c>
      <c r="J330" s="1">
        <v>22.0</v>
      </c>
      <c r="K330" s="1">
        <v>0.0</v>
      </c>
      <c r="L330" s="1">
        <v>0.0</v>
      </c>
      <c r="M330" s="1">
        <v>22.0</v>
      </c>
      <c r="N330" s="1">
        <v>22.0</v>
      </c>
      <c r="O330" s="1">
        <v>0.0</v>
      </c>
      <c r="P330" s="1">
        <v>0.0</v>
      </c>
      <c r="Q330" s="1">
        <v>0.0</v>
      </c>
      <c r="R330" s="1">
        <v>0.0</v>
      </c>
      <c r="S330" s="1">
        <f t="shared" si="40"/>
        <v>22</v>
      </c>
      <c r="T330" s="1">
        <f t="shared" si="41"/>
        <v>0</v>
      </c>
      <c r="V330" s="1">
        <v>0.0</v>
      </c>
      <c r="W330" s="1">
        <v>0.0</v>
      </c>
      <c r="X330" s="1">
        <v>0.0</v>
      </c>
    </row>
    <row r="331" ht="15.75" customHeight="1">
      <c r="A331" s="1">
        <v>7.0</v>
      </c>
      <c r="B331" s="2">
        <v>42654.0</v>
      </c>
      <c r="C331" s="1">
        <f t="shared" si="1"/>
        <v>42</v>
      </c>
      <c r="D331" s="1">
        <v>2016.0</v>
      </c>
      <c r="E331" s="1" t="s">
        <v>39</v>
      </c>
      <c r="F331" s="1" t="s">
        <v>40</v>
      </c>
      <c r="G331" s="1" t="s">
        <v>31</v>
      </c>
      <c r="H331" s="1">
        <v>33.0</v>
      </c>
      <c r="I331" s="1">
        <v>5.0</v>
      </c>
      <c r="J331" s="1">
        <v>28.0</v>
      </c>
      <c r="K331" s="1">
        <v>0.0</v>
      </c>
      <c r="L331" s="1">
        <v>0.0</v>
      </c>
      <c r="M331" s="1">
        <v>29.0</v>
      </c>
      <c r="N331" s="1">
        <v>28.0</v>
      </c>
      <c r="O331" s="1">
        <v>1.0</v>
      </c>
      <c r="P331" s="1">
        <v>0.0</v>
      </c>
      <c r="Q331" s="1">
        <v>0.0</v>
      </c>
      <c r="R331" s="1">
        <v>0.0</v>
      </c>
      <c r="S331" s="1">
        <f t="shared" si="40"/>
        <v>29</v>
      </c>
      <c r="T331" s="1">
        <f t="shared" si="41"/>
        <v>0</v>
      </c>
      <c r="V331" s="1">
        <v>0.0</v>
      </c>
      <c r="W331" s="1">
        <v>0.0</v>
      </c>
      <c r="X331" s="1">
        <v>0.0</v>
      </c>
    </row>
    <row r="332" ht="15.75" customHeight="1">
      <c r="A332" s="1">
        <v>7.0</v>
      </c>
      <c r="B332" s="2">
        <v>42654.0</v>
      </c>
      <c r="C332" s="1">
        <f t="shared" si="1"/>
        <v>42</v>
      </c>
      <c r="D332" s="1">
        <v>2016.0</v>
      </c>
      <c r="E332" s="1" t="s">
        <v>39</v>
      </c>
      <c r="F332" s="1" t="s">
        <v>41</v>
      </c>
      <c r="G332" s="1" t="s">
        <v>29</v>
      </c>
      <c r="H332" s="1" t="s">
        <v>30</v>
      </c>
      <c r="I332" s="1" t="s">
        <v>30</v>
      </c>
      <c r="J332" s="1" t="s">
        <v>30</v>
      </c>
      <c r="K332" s="1" t="s">
        <v>30</v>
      </c>
      <c r="L332" s="1" t="s">
        <v>30</v>
      </c>
      <c r="M332" s="1" t="s">
        <v>30</v>
      </c>
      <c r="N332" s="1" t="s">
        <v>30</v>
      </c>
      <c r="O332" s="1" t="s">
        <v>30</v>
      </c>
      <c r="P332" s="1" t="s">
        <v>30</v>
      </c>
      <c r="Q332" s="1" t="s">
        <v>30</v>
      </c>
      <c r="R332" s="1" t="s">
        <v>30</v>
      </c>
      <c r="S332" s="1" t="s">
        <v>30</v>
      </c>
      <c r="T332" s="1" t="s">
        <v>30</v>
      </c>
      <c r="V332" s="1" t="s">
        <v>30</v>
      </c>
      <c r="W332" s="1" t="s">
        <v>30</v>
      </c>
      <c r="X332" s="1" t="s">
        <v>30</v>
      </c>
    </row>
    <row r="333" ht="15.75" customHeight="1">
      <c r="A333" s="1">
        <v>7.0</v>
      </c>
      <c r="B333" s="2">
        <v>42654.0</v>
      </c>
      <c r="C333" s="1">
        <f t="shared" si="1"/>
        <v>42</v>
      </c>
      <c r="D333" s="1">
        <v>2016.0</v>
      </c>
      <c r="E333" s="1" t="s">
        <v>39</v>
      </c>
      <c r="F333" s="1" t="s">
        <v>41</v>
      </c>
      <c r="G333" s="1" t="s">
        <v>31</v>
      </c>
      <c r="H333" s="1" t="s">
        <v>30</v>
      </c>
      <c r="I333" s="1" t="s">
        <v>30</v>
      </c>
      <c r="J333" s="1" t="s">
        <v>30</v>
      </c>
      <c r="K333" s="1" t="s">
        <v>30</v>
      </c>
      <c r="L333" s="1" t="s">
        <v>30</v>
      </c>
      <c r="M333" s="1" t="s">
        <v>30</v>
      </c>
      <c r="N333" s="1" t="s">
        <v>30</v>
      </c>
      <c r="O333" s="1" t="s">
        <v>30</v>
      </c>
      <c r="P333" s="1" t="s">
        <v>30</v>
      </c>
      <c r="Q333" s="1" t="s">
        <v>30</v>
      </c>
      <c r="R333" s="1" t="s">
        <v>30</v>
      </c>
      <c r="S333" s="1" t="s">
        <v>30</v>
      </c>
      <c r="T333" s="1" t="s">
        <v>30</v>
      </c>
      <c r="V333" s="1" t="s">
        <v>30</v>
      </c>
      <c r="W333" s="1" t="s">
        <v>30</v>
      </c>
      <c r="X333" s="1" t="s">
        <v>30</v>
      </c>
    </row>
    <row r="334" ht="15.75" customHeight="1">
      <c r="A334" s="1">
        <v>7.0</v>
      </c>
      <c r="B334" s="2">
        <v>42654.0</v>
      </c>
      <c r="C334" s="1">
        <f t="shared" si="1"/>
        <v>42</v>
      </c>
      <c r="D334" s="1">
        <v>2016.0</v>
      </c>
      <c r="E334" s="1" t="s">
        <v>39</v>
      </c>
      <c r="F334" s="1" t="s">
        <v>42</v>
      </c>
      <c r="G334" s="1" t="s">
        <v>29</v>
      </c>
      <c r="H334" s="1">
        <v>13.0</v>
      </c>
      <c r="I334" s="1">
        <v>3.0</v>
      </c>
      <c r="J334" s="1">
        <v>10.0</v>
      </c>
      <c r="K334" s="1">
        <v>0.0</v>
      </c>
      <c r="L334" s="1">
        <v>1.0</v>
      </c>
      <c r="M334" s="1">
        <v>9.0</v>
      </c>
      <c r="N334" s="1">
        <v>9.0</v>
      </c>
      <c r="O334" s="1">
        <v>0.0</v>
      </c>
      <c r="P334" s="1">
        <v>0.0</v>
      </c>
      <c r="Q334" s="1">
        <v>0.0</v>
      </c>
      <c r="R334" s="1">
        <v>0.0</v>
      </c>
      <c r="S334" s="1">
        <f t="shared" ref="S334:S338" si="42">ROUND((0.5*R334)+M334,0)</f>
        <v>9</v>
      </c>
      <c r="T334" s="1">
        <f t="shared" ref="T334:T338" si="43">ROUND((0.5*Q334)+L334,0)</f>
        <v>1</v>
      </c>
      <c r="V334" s="1">
        <v>0.0</v>
      </c>
      <c r="W334" s="1">
        <v>0.0</v>
      </c>
      <c r="X334" s="1">
        <v>0.0</v>
      </c>
    </row>
    <row r="335" ht="15.75" customHeight="1">
      <c r="A335" s="1">
        <v>7.0</v>
      </c>
      <c r="B335" s="2">
        <v>42654.0</v>
      </c>
      <c r="C335" s="1">
        <f t="shared" si="1"/>
        <v>42</v>
      </c>
      <c r="D335" s="1">
        <v>2016.0</v>
      </c>
      <c r="E335" s="1" t="s">
        <v>39</v>
      </c>
      <c r="F335" s="1" t="s">
        <v>42</v>
      </c>
      <c r="G335" s="1" t="s">
        <v>31</v>
      </c>
      <c r="H335" s="1">
        <v>59.0</v>
      </c>
      <c r="I335" s="1">
        <v>23.0</v>
      </c>
      <c r="J335" s="1">
        <v>38.0</v>
      </c>
      <c r="K335" s="1">
        <v>0.0</v>
      </c>
      <c r="L335" s="1">
        <v>7.0</v>
      </c>
      <c r="M335" s="1">
        <v>31.0</v>
      </c>
      <c r="N335" s="1">
        <v>29.0</v>
      </c>
      <c r="O335" s="1">
        <v>2.0</v>
      </c>
      <c r="P335" s="1">
        <v>0.0</v>
      </c>
      <c r="Q335" s="1">
        <v>0.0</v>
      </c>
      <c r="R335" s="1">
        <v>0.0</v>
      </c>
      <c r="S335" s="1">
        <f t="shared" si="42"/>
        <v>31</v>
      </c>
      <c r="T335" s="1">
        <f t="shared" si="43"/>
        <v>7</v>
      </c>
      <c r="V335" s="1">
        <v>0.0</v>
      </c>
      <c r="W335" s="1">
        <v>0.0</v>
      </c>
      <c r="X335" s="1">
        <v>0.0</v>
      </c>
    </row>
    <row r="336" ht="15.75" customHeight="1">
      <c r="A336" s="1">
        <v>7.0</v>
      </c>
      <c r="B336" s="2">
        <v>42654.0</v>
      </c>
      <c r="C336" s="1">
        <f t="shared" si="1"/>
        <v>42</v>
      </c>
      <c r="D336" s="1">
        <v>2016.0</v>
      </c>
      <c r="E336" s="1" t="s">
        <v>45</v>
      </c>
      <c r="F336" s="1" t="s">
        <v>46</v>
      </c>
      <c r="G336" s="1" t="s">
        <v>29</v>
      </c>
      <c r="H336" s="1">
        <v>109.0</v>
      </c>
      <c r="I336" s="1">
        <v>14.0</v>
      </c>
      <c r="J336" s="1">
        <v>95.0</v>
      </c>
      <c r="K336" s="1">
        <v>0.0</v>
      </c>
      <c r="L336" s="1">
        <v>0.0</v>
      </c>
      <c r="M336" s="1">
        <v>95.0</v>
      </c>
      <c r="N336" s="1">
        <v>95.0</v>
      </c>
      <c r="O336" s="1">
        <v>0.0</v>
      </c>
      <c r="P336" s="1">
        <v>0.0</v>
      </c>
      <c r="Q336" s="1">
        <v>0.0</v>
      </c>
      <c r="R336" s="1">
        <v>3.0</v>
      </c>
      <c r="S336" s="1">
        <f t="shared" si="42"/>
        <v>97</v>
      </c>
      <c r="T336" s="1">
        <f t="shared" si="43"/>
        <v>0</v>
      </c>
      <c r="V336" s="1">
        <v>0.0</v>
      </c>
      <c r="W336" s="1">
        <v>0.0</v>
      </c>
      <c r="X336" s="1">
        <v>0.0</v>
      </c>
    </row>
    <row r="337" ht="15.75" customHeight="1">
      <c r="A337" s="1">
        <v>7.0</v>
      </c>
      <c r="B337" s="2">
        <v>42654.0</v>
      </c>
      <c r="C337" s="1">
        <f t="shared" si="1"/>
        <v>42</v>
      </c>
      <c r="D337" s="1">
        <v>2016.0</v>
      </c>
      <c r="E337" s="1" t="s">
        <v>45</v>
      </c>
      <c r="F337" s="1" t="s">
        <v>46</v>
      </c>
      <c r="G337" s="1" t="s">
        <v>31</v>
      </c>
      <c r="H337" s="1">
        <v>1.0</v>
      </c>
      <c r="I337" s="1">
        <v>1.0</v>
      </c>
      <c r="J337" s="1">
        <v>0.0</v>
      </c>
      <c r="K337" s="1">
        <v>0.0</v>
      </c>
      <c r="L337" s="1">
        <v>0.0</v>
      </c>
      <c r="M337" s="1">
        <v>0.0</v>
      </c>
      <c r="N337" s="1">
        <v>0.0</v>
      </c>
      <c r="O337" s="1">
        <v>0.0</v>
      </c>
      <c r="P337" s="1">
        <v>0.0</v>
      </c>
      <c r="Q337" s="1">
        <v>0.0</v>
      </c>
      <c r="R337" s="1">
        <v>0.0</v>
      </c>
      <c r="S337" s="1">
        <f t="shared" si="42"/>
        <v>0</v>
      </c>
      <c r="T337" s="1">
        <f t="shared" si="43"/>
        <v>0</v>
      </c>
      <c r="V337" s="1">
        <v>0.0</v>
      </c>
      <c r="W337" s="1">
        <v>0.0</v>
      </c>
      <c r="X337" s="1">
        <v>0.0</v>
      </c>
    </row>
    <row r="338" ht="15.75" customHeight="1">
      <c r="A338" s="1">
        <v>7.0</v>
      </c>
      <c r="B338" s="2">
        <v>42654.0</v>
      </c>
      <c r="C338" s="1">
        <f t="shared" si="1"/>
        <v>42</v>
      </c>
      <c r="D338" s="1">
        <v>2016.0</v>
      </c>
      <c r="E338" s="1" t="s">
        <v>45</v>
      </c>
      <c r="F338" s="1" t="s">
        <v>48</v>
      </c>
      <c r="G338" s="1" t="s">
        <v>31</v>
      </c>
      <c r="H338" s="1">
        <v>46.0</v>
      </c>
      <c r="I338" s="1">
        <v>14.0</v>
      </c>
      <c r="J338" s="1">
        <v>32.0</v>
      </c>
      <c r="K338" s="1">
        <v>0.0</v>
      </c>
      <c r="L338" s="1">
        <v>2.0</v>
      </c>
      <c r="M338" s="1">
        <v>30.0</v>
      </c>
      <c r="N338" s="1">
        <v>30.0</v>
      </c>
      <c r="O338" s="1">
        <v>0.0</v>
      </c>
      <c r="P338" s="1">
        <v>0.0</v>
      </c>
      <c r="Q338" s="1">
        <v>0.0</v>
      </c>
      <c r="R338" s="1">
        <v>0.0</v>
      </c>
      <c r="S338" s="1">
        <f t="shared" si="42"/>
        <v>30</v>
      </c>
      <c r="T338" s="1">
        <f t="shared" si="43"/>
        <v>2</v>
      </c>
      <c r="V338" s="1">
        <v>0.0</v>
      </c>
      <c r="W338" s="1">
        <v>0.0</v>
      </c>
      <c r="X338" s="1">
        <v>0.0</v>
      </c>
    </row>
    <row r="339" ht="15.75" customHeight="1">
      <c r="A339" s="1">
        <v>7.0</v>
      </c>
      <c r="B339" s="2">
        <v>42654.0</v>
      </c>
      <c r="C339" s="1">
        <f t="shared" si="1"/>
        <v>42</v>
      </c>
      <c r="D339" s="1">
        <v>2016.0</v>
      </c>
      <c r="E339" s="1" t="s">
        <v>45</v>
      </c>
      <c r="F339" s="1" t="s">
        <v>48</v>
      </c>
      <c r="G339" s="1" t="s">
        <v>143</v>
      </c>
      <c r="H339" s="1" t="s">
        <v>30</v>
      </c>
      <c r="I339" s="1" t="s">
        <v>30</v>
      </c>
      <c r="J339" s="1" t="s">
        <v>30</v>
      </c>
      <c r="K339" s="1" t="s">
        <v>30</v>
      </c>
      <c r="L339" s="1" t="s">
        <v>30</v>
      </c>
      <c r="M339" s="1" t="s">
        <v>30</v>
      </c>
      <c r="N339" s="1" t="s">
        <v>30</v>
      </c>
      <c r="O339" s="1" t="s">
        <v>30</v>
      </c>
      <c r="P339" s="1" t="s">
        <v>30</v>
      </c>
      <c r="Q339" s="1" t="s">
        <v>30</v>
      </c>
      <c r="R339" s="1" t="s">
        <v>30</v>
      </c>
      <c r="S339" s="1" t="s">
        <v>30</v>
      </c>
      <c r="T339" s="1" t="s">
        <v>30</v>
      </c>
      <c r="V339" s="1" t="s">
        <v>30</v>
      </c>
      <c r="W339" s="1" t="s">
        <v>30</v>
      </c>
      <c r="X339" s="1" t="s">
        <v>30</v>
      </c>
    </row>
    <row r="340" ht="15.75" customHeight="1">
      <c r="A340" s="1">
        <v>7.0</v>
      </c>
      <c r="B340" s="2">
        <v>42655.0</v>
      </c>
      <c r="C340" s="1">
        <f t="shared" si="1"/>
        <v>42</v>
      </c>
      <c r="D340" s="1">
        <v>2016.0</v>
      </c>
      <c r="E340" s="1" t="s">
        <v>27</v>
      </c>
      <c r="F340" s="1" t="s">
        <v>28</v>
      </c>
      <c r="G340" s="1" t="s">
        <v>29</v>
      </c>
      <c r="H340" s="1">
        <v>6.0</v>
      </c>
      <c r="I340" s="1">
        <v>0.0</v>
      </c>
      <c r="J340" s="1">
        <v>6.0</v>
      </c>
      <c r="K340" s="1">
        <v>0.0</v>
      </c>
      <c r="L340" s="1">
        <v>1.0</v>
      </c>
      <c r="M340" s="1">
        <v>4.0</v>
      </c>
      <c r="N340" s="1">
        <v>4.0</v>
      </c>
      <c r="O340" s="1">
        <v>0.0</v>
      </c>
      <c r="P340" s="1">
        <v>0.0</v>
      </c>
      <c r="Q340" s="1">
        <v>0.0</v>
      </c>
      <c r="R340" s="1">
        <v>0.0</v>
      </c>
      <c r="S340" s="1">
        <f t="shared" ref="S340:S357" si="44">ROUND((0.5*R340)+M340,0)</f>
        <v>4</v>
      </c>
      <c r="T340" s="1">
        <f t="shared" ref="T340:T357" si="45">ROUND((0.5*Q340)+L340,0)</f>
        <v>1</v>
      </c>
      <c r="V340" s="1">
        <v>0.0</v>
      </c>
      <c r="W340" s="1">
        <v>0.0</v>
      </c>
      <c r="X340" s="1">
        <v>0.0</v>
      </c>
    </row>
    <row r="341" ht="15.75" customHeight="1">
      <c r="A341" s="1">
        <v>7.0</v>
      </c>
      <c r="B341" s="2">
        <v>42655.0</v>
      </c>
      <c r="C341" s="1">
        <f t="shared" si="1"/>
        <v>42</v>
      </c>
      <c r="D341" s="1">
        <v>2016.0</v>
      </c>
      <c r="E341" s="1" t="s">
        <v>27</v>
      </c>
      <c r="F341" s="1" t="s">
        <v>28</v>
      </c>
      <c r="G341" s="1" t="s">
        <v>31</v>
      </c>
      <c r="H341" s="1">
        <v>7.0</v>
      </c>
      <c r="I341" s="1">
        <v>0.0</v>
      </c>
      <c r="J341" s="1">
        <v>7.0</v>
      </c>
      <c r="K341" s="1">
        <v>0.0</v>
      </c>
      <c r="L341" s="1">
        <v>1.0</v>
      </c>
      <c r="M341" s="1">
        <v>6.0</v>
      </c>
      <c r="N341" s="1">
        <v>6.0</v>
      </c>
      <c r="O341" s="1">
        <v>0.0</v>
      </c>
      <c r="P341" s="1">
        <v>0.0</v>
      </c>
      <c r="Q341" s="1">
        <v>0.0</v>
      </c>
      <c r="R341" s="1">
        <v>0.0</v>
      </c>
      <c r="S341" s="1">
        <f t="shared" si="44"/>
        <v>6</v>
      </c>
      <c r="T341" s="1">
        <f t="shared" si="45"/>
        <v>1</v>
      </c>
      <c r="V341" s="1">
        <v>0.0</v>
      </c>
      <c r="W341" s="1">
        <v>0.0</v>
      </c>
      <c r="X341" s="1">
        <v>0.0</v>
      </c>
    </row>
    <row r="342" ht="15.75" customHeight="1">
      <c r="A342" s="1">
        <v>7.0</v>
      </c>
      <c r="B342" s="2">
        <v>42655.0</v>
      </c>
      <c r="C342" s="1">
        <f t="shared" si="1"/>
        <v>42</v>
      </c>
      <c r="D342" s="1">
        <v>2016.0</v>
      </c>
      <c r="E342" s="1" t="s">
        <v>27</v>
      </c>
      <c r="F342" s="1" t="s">
        <v>33</v>
      </c>
      <c r="G342" s="1" t="s">
        <v>29</v>
      </c>
      <c r="H342" s="1">
        <v>2.0</v>
      </c>
      <c r="I342" s="1">
        <v>1.0</v>
      </c>
      <c r="J342" s="1">
        <v>1.0</v>
      </c>
      <c r="K342" s="1">
        <v>0.0</v>
      </c>
      <c r="L342" s="1">
        <v>0.0</v>
      </c>
      <c r="M342" s="1">
        <v>1.0</v>
      </c>
      <c r="N342" s="1">
        <v>1.0</v>
      </c>
      <c r="O342" s="1">
        <v>0.0</v>
      </c>
      <c r="P342" s="1">
        <v>0.0</v>
      </c>
      <c r="Q342" s="1">
        <v>0.0</v>
      </c>
      <c r="R342" s="1">
        <v>0.0</v>
      </c>
      <c r="S342" s="1">
        <f t="shared" si="44"/>
        <v>1</v>
      </c>
      <c r="T342" s="1">
        <f t="shared" si="45"/>
        <v>0</v>
      </c>
      <c r="V342" s="1">
        <v>0.0</v>
      </c>
      <c r="W342" s="1">
        <v>0.0</v>
      </c>
      <c r="X342" s="1">
        <v>0.0</v>
      </c>
    </row>
    <row r="343" ht="15.75" customHeight="1">
      <c r="A343" s="1">
        <v>7.0</v>
      </c>
      <c r="B343" s="2">
        <v>42655.0</v>
      </c>
      <c r="C343" s="1">
        <f t="shared" si="1"/>
        <v>42</v>
      </c>
      <c r="D343" s="1">
        <v>2016.0</v>
      </c>
      <c r="E343" s="1" t="s">
        <v>27</v>
      </c>
      <c r="F343" s="1" t="s">
        <v>33</v>
      </c>
      <c r="G343" s="1" t="s">
        <v>31</v>
      </c>
      <c r="H343" s="1">
        <v>15.0</v>
      </c>
      <c r="I343" s="1">
        <v>4.0</v>
      </c>
      <c r="J343" s="1">
        <v>11.0</v>
      </c>
      <c r="K343" s="1">
        <v>0.0</v>
      </c>
      <c r="L343" s="1">
        <v>0.0</v>
      </c>
      <c r="M343" s="1">
        <v>11.0</v>
      </c>
      <c r="N343" s="1">
        <v>11.0</v>
      </c>
      <c r="O343" s="1">
        <v>0.0</v>
      </c>
      <c r="P343" s="1">
        <v>0.0</v>
      </c>
      <c r="Q343" s="1">
        <v>0.0</v>
      </c>
      <c r="R343" s="1">
        <v>0.0</v>
      </c>
      <c r="S343" s="1">
        <f t="shared" si="44"/>
        <v>11</v>
      </c>
      <c r="T343" s="1">
        <f t="shared" si="45"/>
        <v>0</v>
      </c>
      <c r="V343" s="1">
        <v>0.0</v>
      </c>
      <c r="W343" s="1">
        <v>0.0</v>
      </c>
      <c r="X343" s="1">
        <v>0.0</v>
      </c>
    </row>
    <row r="344" ht="15.75" customHeight="1">
      <c r="A344" s="1">
        <v>7.0</v>
      </c>
      <c r="B344" s="2">
        <v>42655.0</v>
      </c>
      <c r="C344" s="1">
        <f t="shared" si="1"/>
        <v>42</v>
      </c>
      <c r="D344" s="1">
        <v>2016.0</v>
      </c>
      <c r="E344" s="1" t="s">
        <v>27</v>
      </c>
      <c r="F344" s="1" t="s">
        <v>34</v>
      </c>
      <c r="G344" s="1" t="s">
        <v>29</v>
      </c>
      <c r="H344" s="1">
        <v>6.0</v>
      </c>
      <c r="I344" s="1">
        <v>0.0</v>
      </c>
      <c r="J344" s="1">
        <v>6.0</v>
      </c>
      <c r="K344" s="1">
        <v>0.0</v>
      </c>
      <c r="L344" s="1">
        <v>2.0</v>
      </c>
      <c r="M344" s="1">
        <v>3.0</v>
      </c>
      <c r="N344" s="1">
        <v>3.0</v>
      </c>
      <c r="O344" s="1">
        <v>0.0</v>
      </c>
      <c r="P344" s="1">
        <v>0.0</v>
      </c>
      <c r="Q344" s="1">
        <v>0.0</v>
      </c>
      <c r="R344" s="1">
        <v>0.0</v>
      </c>
      <c r="S344" s="1">
        <f t="shared" si="44"/>
        <v>3</v>
      </c>
      <c r="T344" s="1">
        <f t="shared" si="45"/>
        <v>2</v>
      </c>
      <c r="V344" s="1">
        <v>0.0</v>
      </c>
      <c r="W344" s="1">
        <v>0.0</v>
      </c>
      <c r="X344" s="1">
        <v>0.0</v>
      </c>
    </row>
    <row r="345" ht="15.75" customHeight="1">
      <c r="A345" s="1">
        <v>7.0</v>
      </c>
      <c r="B345" s="2">
        <v>42655.0</v>
      </c>
      <c r="C345" s="1">
        <f t="shared" si="1"/>
        <v>42</v>
      </c>
      <c r="D345" s="1">
        <v>2016.0</v>
      </c>
      <c r="E345" s="1" t="s">
        <v>27</v>
      </c>
      <c r="F345" s="1" t="s">
        <v>34</v>
      </c>
      <c r="G345" s="1" t="s">
        <v>31</v>
      </c>
      <c r="H345" s="1">
        <v>10.0</v>
      </c>
      <c r="I345" s="1">
        <v>1.0</v>
      </c>
      <c r="J345" s="1">
        <v>9.0</v>
      </c>
      <c r="K345" s="1">
        <v>0.0</v>
      </c>
      <c r="L345" s="1">
        <v>2.0</v>
      </c>
      <c r="M345" s="1">
        <v>6.0</v>
      </c>
      <c r="N345" s="1">
        <v>6.0</v>
      </c>
      <c r="O345" s="1">
        <v>0.0</v>
      </c>
      <c r="P345" s="1">
        <v>0.0</v>
      </c>
      <c r="Q345" s="1">
        <v>0.0</v>
      </c>
      <c r="R345" s="1">
        <v>0.0</v>
      </c>
      <c r="S345" s="1">
        <f t="shared" si="44"/>
        <v>6</v>
      </c>
      <c r="T345" s="1">
        <f t="shared" si="45"/>
        <v>2</v>
      </c>
      <c r="V345" s="1">
        <v>0.0</v>
      </c>
      <c r="W345" s="1">
        <v>0.0</v>
      </c>
      <c r="X345" s="1">
        <v>0.0</v>
      </c>
    </row>
    <row r="346" ht="15.75" customHeight="1">
      <c r="A346" s="1">
        <v>7.0</v>
      </c>
      <c r="B346" s="2">
        <v>42655.0</v>
      </c>
      <c r="C346" s="1">
        <f t="shared" si="1"/>
        <v>42</v>
      </c>
      <c r="D346" s="1">
        <v>2016.0</v>
      </c>
      <c r="E346" s="1" t="s">
        <v>62</v>
      </c>
      <c r="F346" s="1" t="s">
        <v>36</v>
      </c>
      <c r="G346" s="1" t="s">
        <v>29</v>
      </c>
      <c r="H346" s="1">
        <v>35.0</v>
      </c>
      <c r="I346" s="1">
        <v>6.0</v>
      </c>
      <c r="J346" s="1">
        <v>29.0</v>
      </c>
      <c r="K346" s="1">
        <v>0.0</v>
      </c>
      <c r="L346" s="1">
        <v>2.0</v>
      </c>
      <c r="M346" s="1">
        <v>24.0</v>
      </c>
      <c r="N346" s="1">
        <v>24.0</v>
      </c>
      <c r="O346" s="1">
        <v>0.0</v>
      </c>
      <c r="P346" s="1">
        <v>0.0</v>
      </c>
      <c r="Q346" s="1">
        <v>0.0</v>
      </c>
      <c r="R346" s="1">
        <v>0.0</v>
      </c>
      <c r="S346" s="1">
        <f t="shared" si="44"/>
        <v>24</v>
      </c>
      <c r="T346" s="1">
        <f t="shared" si="45"/>
        <v>2</v>
      </c>
      <c r="V346" s="1">
        <v>0.0</v>
      </c>
      <c r="W346" s="1">
        <v>0.0</v>
      </c>
      <c r="X346" s="1">
        <v>0.0</v>
      </c>
    </row>
    <row r="347" ht="15.75" customHeight="1">
      <c r="A347" s="1">
        <v>7.0</v>
      </c>
      <c r="B347" s="2">
        <v>42655.0</v>
      </c>
      <c r="C347" s="1">
        <f t="shared" si="1"/>
        <v>42</v>
      </c>
      <c r="D347" s="1">
        <v>2016.0</v>
      </c>
      <c r="E347" s="1" t="s">
        <v>62</v>
      </c>
      <c r="F347" s="1" t="s">
        <v>36</v>
      </c>
      <c r="G347" s="1" t="s">
        <v>31</v>
      </c>
      <c r="H347" s="1">
        <v>4.0</v>
      </c>
      <c r="I347" s="1">
        <v>1.0</v>
      </c>
      <c r="J347" s="1">
        <v>3.0</v>
      </c>
      <c r="K347" s="1">
        <v>0.0</v>
      </c>
      <c r="L347" s="1">
        <v>0.0</v>
      </c>
      <c r="M347" s="1">
        <v>2.0</v>
      </c>
      <c r="N347" s="1">
        <v>2.0</v>
      </c>
      <c r="O347" s="1">
        <v>0.0</v>
      </c>
      <c r="P347" s="1">
        <v>1.0</v>
      </c>
      <c r="Q347" s="1">
        <v>0.0</v>
      </c>
      <c r="R347" s="1">
        <v>0.0</v>
      </c>
      <c r="S347" s="1">
        <f t="shared" si="44"/>
        <v>2</v>
      </c>
      <c r="T347" s="1">
        <f t="shared" si="45"/>
        <v>0</v>
      </c>
      <c r="V347" s="1">
        <v>0.0</v>
      </c>
      <c r="W347" s="1">
        <v>0.0</v>
      </c>
      <c r="X347" s="1">
        <v>1.0</v>
      </c>
    </row>
    <row r="348" ht="15.75" customHeight="1">
      <c r="A348" s="1">
        <v>7.0</v>
      </c>
      <c r="B348" s="2">
        <v>42655.0</v>
      </c>
      <c r="C348" s="1">
        <f t="shared" si="1"/>
        <v>42</v>
      </c>
      <c r="D348" s="1">
        <v>2016.0</v>
      </c>
      <c r="E348" s="1" t="s">
        <v>62</v>
      </c>
      <c r="F348" s="1" t="s">
        <v>37</v>
      </c>
      <c r="G348" s="1" t="s">
        <v>29</v>
      </c>
      <c r="H348" s="1">
        <v>35.0</v>
      </c>
      <c r="I348" s="1">
        <v>11.0</v>
      </c>
      <c r="J348" s="1">
        <v>24.0</v>
      </c>
      <c r="K348" s="1">
        <v>0.0</v>
      </c>
      <c r="L348" s="1">
        <v>1.0</v>
      </c>
      <c r="M348" s="1">
        <v>23.0</v>
      </c>
      <c r="N348" s="1">
        <v>23.0</v>
      </c>
      <c r="O348" s="1">
        <v>0.0</v>
      </c>
      <c r="P348" s="1">
        <v>0.0</v>
      </c>
      <c r="Q348" s="1">
        <v>0.0</v>
      </c>
      <c r="R348" s="1">
        <v>0.0</v>
      </c>
      <c r="S348" s="1">
        <f t="shared" si="44"/>
        <v>23</v>
      </c>
      <c r="T348" s="1">
        <f t="shared" si="45"/>
        <v>1</v>
      </c>
      <c r="V348" s="1">
        <v>0.0</v>
      </c>
      <c r="W348" s="1">
        <v>0.0</v>
      </c>
      <c r="X348" s="1">
        <v>0.0</v>
      </c>
    </row>
    <row r="349" ht="15.75" customHeight="1">
      <c r="A349" s="1">
        <v>7.0</v>
      </c>
      <c r="B349" s="2">
        <v>42655.0</v>
      </c>
      <c r="C349" s="1">
        <f t="shared" si="1"/>
        <v>42</v>
      </c>
      <c r="D349" s="1">
        <v>2016.0</v>
      </c>
      <c r="E349" s="1" t="s">
        <v>62</v>
      </c>
      <c r="F349" s="1" t="s">
        <v>37</v>
      </c>
      <c r="G349" s="1" t="s">
        <v>31</v>
      </c>
      <c r="H349" s="1">
        <v>46.0</v>
      </c>
      <c r="I349" s="1">
        <v>20.0</v>
      </c>
      <c r="J349" s="1">
        <v>26.0</v>
      </c>
      <c r="K349" s="1">
        <v>0.0</v>
      </c>
      <c r="L349" s="1">
        <v>0.0</v>
      </c>
      <c r="M349" s="1">
        <v>26.0</v>
      </c>
      <c r="N349" s="1">
        <v>25.0</v>
      </c>
      <c r="O349" s="1">
        <v>1.0</v>
      </c>
      <c r="P349" s="1">
        <v>0.0</v>
      </c>
      <c r="Q349" s="1">
        <v>0.0</v>
      </c>
      <c r="R349" s="1">
        <v>0.0</v>
      </c>
      <c r="S349" s="1">
        <f t="shared" si="44"/>
        <v>26</v>
      </c>
      <c r="T349" s="1">
        <f t="shared" si="45"/>
        <v>0</v>
      </c>
      <c r="V349" s="1">
        <v>0.0</v>
      </c>
      <c r="W349" s="1">
        <v>0.0</v>
      </c>
      <c r="X349" s="1">
        <v>0.0</v>
      </c>
    </row>
    <row r="350" ht="15.75" customHeight="1">
      <c r="A350" s="1">
        <v>7.0</v>
      </c>
      <c r="B350" s="2">
        <v>42655.0</v>
      </c>
      <c r="C350" s="1">
        <f t="shared" si="1"/>
        <v>42</v>
      </c>
      <c r="D350" s="1">
        <v>2016.0</v>
      </c>
      <c r="E350" s="1" t="s">
        <v>62</v>
      </c>
      <c r="F350" s="1" t="s">
        <v>38</v>
      </c>
      <c r="G350" s="1" t="s">
        <v>29</v>
      </c>
      <c r="H350" s="1">
        <v>38.0</v>
      </c>
      <c r="I350" s="1">
        <v>18.0</v>
      </c>
      <c r="J350" s="1">
        <v>20.0</v>
      </c>
      <c r="K350" s="1">
        <v>0.0</v>
      </c>
      <c r="L350" s="1">
        <v>2.0</v>
      </c>
      <c r="M350" s="1">
        <v>16.0</v>
      </c>
      <c r="N350" s="1">
        <v>16.0</v>
      </c>
      <c r="O350" s="1">
        <v>0.0</v>
      </c>
      <c r="P350" s="1">
        <v>0.0</v>
      </c>
      <c r="Q350" s="1">
        <v>0.0</v>
      </c>
      <c r="R350" s="1">
        <v>3.0</v>
      </c>
      <c r="S350" s="1">
        <f t="shared" si="44"/>
        <v>18</v>
      </c>
      <c r="T350" s="1">
        <f t="shared" si="45"/>
        <v>2</v>
      </c>
      <c r="V350" s="1">
        <v>0.0</v>
      </c>
      <c r="W350" s="1">
        <v>0.0</v>
      </c>
      <c r="X350" s="1">
        <v>0.0</v>
      </c>
    </row>
    <row r="351" ht="15.75" customHeight="1">
      <c r="A351" s="1">
        <v>7.0</v>
      </c>
      <c r="B351" s="2">
        <v>42655.0</v>
      </c>
      <c r="C351" s="1">
        <f t="shared" si="1"/>
        <v>42</v>
      </c>
      <c r="D351" s="1">
        <v>2016.0</v>
      </c>
      <c r="E351" s="1" t="s">
        <v>62</v>
      </c>
      <c r="F351" s="1" t="s">
        <v>38</v>
      </c>
      <c r="G351" s="1" t="s">
        <v>31</v>
      </c>
      <c r="H351" s="1">
        <v>31.0</v>
      </c>
      <c r="I351" s="1">
        <v>11.0</v>
      </c>
      <c r="J351" s="1">
        <v>20.0</v>
      </c>
      <c r="K351" s="1">
        <v>0.0</v>
      </c>
      <c r="L351" s="1">
        <v>1.0</v>
      </c>
      <c r="M351" s="1">
        <v>18.0</v>
      </c>
      <c r="N351" s="1">
        <v>18.0</v>
      </c>
      <c r="O351" s="1">
        <v>0.0</v>
      </c>
      <c r="P351" s="1">
        <v>1.0</v>
      </c>
      <c r="Q351" s="1">
        <v>0.0</v>
      </c>
      <c r="R351" s="1">
        <v>3.0</v>
      </c>
      <c r="S351" s="1">
        <f t="shared" si="44"/>
        <v>20</v>
      </c>
      <c r="T351" s="1">
        <f t="shared" si="45"/>
        <v>1</v>
      </c>
      <c r="V351" s="1">
        <v>0.0</v>
      </c>
      <c r="W351" s="1">
        <v>1.0</v>
      </c>
      <c r="X351" s="1">
        <v>0.0</v>
      </c>
    </row>
    <row r="352" ht="15.75" customHeight="1">
      <c r="A352" s="1">
        <v>7.0</v>
      </c>
      <c r="B352" s="2">
        <v>42655.0</v>
      </c>
      <c r="C352" s="1">
        <f t="shared" si="1"/>
        <v>42</v>
      </c>
      <c r="D352" s="1">
        <v>2016.0</v>
      </c>
      <c r="E352" s="1" t="s">
        <v>43</v>
      </c>
      <c r="F352" s="1" t="s">
        <v>75</v>
      </c>
      <c r="G352" s="1" t="s">
        <v>29</v>
      </c>
      <c r="H352" s="1">
        <v>2.0</v>
      </c>
      <c r="I352" s="1">
        <v>1.0</v>
      </c>
      <c r="J352" s="1">
        <v>1.0</v>
      </c>
      <c r="K352" s="1">
        <v>0.0</v>
      </c>
      <c r="L352" s="1">
        <v>0.0</v>
      </c>
      <c r="M352" s="1">
        <v>1.0</v>
      </c>
      <c r="N352" s="1">
        <v>1.0</v>
      </c>
      <c r="O352" s="1">
        <v>0.0</v>
      </c>
      <c r="P352" s="1">
        <v>0.0</v>
      </c>
      <c r="Q352" s="1">
        <v>0.0</v>
      </c>
      <c r="R352" s="1">
        <v>0.0</v>
      </c>
      <c r="S352" s="1">
        <f t="shared" si="44"/>
        <v>1</v>
      </c>
      <c r="T352" s="1">
        <f t="shared" si="45"/>
        <v>0</v>
      </c>
      <c r="V352" s="1">
        <v>0.0</v>
      </c>
      <c r="W352" s="1">
        <v>0.0</v>
      </c>
      <c r="X352" s="1">
        <v>0.0</v>
      </c>
    </row>
    <row r="353" ht="15.75" customHeight="1">
      <c r="A353" s="1">
        <v>7.0</v>
      </c>
      <c r="B353" s="2">
        <v>42655.0</v>
      </c>
      <c r="C353" s="1">
        <f t="shared" si="1"/>
        <v>42</v>
      </c>
      <c r="D353" s="1">
        <v>2016.0</v>
      </c>
      <c r="E353" s="1" t="s">
        <v>43</v>
      </c>
      <c r="F353" s="1" t="s">
        <v>75</v>
      </c>
      <c r="G353" s="1" t="s">
        <v>31</v>
      </c>
      <c r="H353" s="1">
        <v>60.0</v>
      </c>
      <c r="I353" s="1">
        <v>10.0</v>
      </c>
      <c r="J353" s="1">
        <v>50.0</v>
      </c>
      <c r="K353" s="1">
        <v>0.0</v>
      </c>
      <c r="L353" s="1">
        <v>1.0</v>
      </c>
      <c r="M353" s="1">
        <v>49.0</v>
      </c>
      <c r="N353" s="1">
        <v>49.0</v>
      </c>
      <c r="O353" s="1">
        <v>0.0</v>
      </c>
      <c r="P353" s="1">
        <v>0.0</v>
      </c>
      <c r="Q353" s="1">
        <v>0.0</v>
      </c>
      <c r="R353" s="1">
        <v>0.0</v>
      </c>
      <c r="S353" s="1">
        <f t="shared" si="44"/>
        <v>49</v>
      </c>
      <c r="T353" s="1">
        <f t="shared" si="45"/>
        <v>1</v>
      </c>
      <c r="V353" s="1">
        <v>0.0</v>
      </c>
      <c r="W353" s="1">
        <v>0.0</v>
      </c>
      <c r="X353" s="1">
        <v>0.0</v>
      </c>
    </row>
    <row r="354" ht="15.75" customHeight="1">
      <c r="A354" s="1">
        <v>7.0</v>
      </c>
      <c r="B354" s="2">
        <v>42655.0</v>
      </c>
      <c r="C354" s="1">
        <f t="shared" si="1"/>
        <v>42</v>
      </c>
      <c r="D354" s="1">
        <v>2016.0</v>
      </c>
      <c r="E354" s="1" t="s">
        <v>43</v>
      </c>
      <c r="F354" s="1" t="s">
        <v>44</v>
      </c>
      <c r="G354" s="1" t="s">
        <v>29</v>
      </c>
      <c r="H354" s="1">
        <v>68.0</v>
      </c>
      <c r="I354" s="1">
        <v>28.0</v>
      </c>
      <c r="J354" s="1">
        <v>40.0</v>
      </c>
      <c r="K354" s="1">
        <v>0.0</v>
      </c>
      <c r="L354" s="1">
        <v>2.0</v>
      </c>
      <c r="M354" s="1">
        <v>38.0</v>
      </c>
      <c r="N354" s="1">
        <v>38.0</v>
      </c>
      <c r="O354" s="1">
        <v>0.0</v>
      </c>
      <c r="P354" s="1">
        <v>0.0</v>
      </c>
      <c r="Q354" s="1">
        <v>0.0</v>
      </c>
      <c r="R354" s="1">
        <v>1.0</v>
      </c>
      <c r="S354" s="1">
        <f t="shared" si="44"/>
        <v>39</v>
      </c>
      <c r="T354" s="1">
        <f t="shared" si="45"/>
        <v>2</v>
      </c>
      <c r="V354" s="1">
        <v>0.0</v>
      </c>
      <c r="W354" s="1">
        <v>0.0</v>
      </c>
      <c r="X354" s="1">
        <v>0.0</v>
      </c>
    </row>
    <row r="355" ht="15.75" customHeight="1">
      <c r="A355" s="1">
        <v>7.0</v>
      </c>
      <c r="B355" s="2">
        <v>42655.0</v>
      </c>
      <c r="C355" s="1">
        <f t="shared" si="1"/>
        <v>42</v>
      </c>
      <c r="D355" s="1">
        <v>2016.0</v>
      </c>
      <c r="E355" s="1" t="s">
        <v>43</v>
      </c>
      <c r="F355" s="1" t="s">
        <v>44</v>
      </c>
      <c r="G355" s="1" t="s">
        <v>31</v>
      </c>
      <c r="H355" s="1">
        <v>103.0</v>
      </c>
      <c r="I355" s="1">
        <v>27.0</v>
      </c>
      <c r="J355" s="1">
        <v>76.0</v>
      </c>
      <c r="K355" s="1">
        <v>0.0</v>
      </c>
      <c r="L355" s="1">
        <v>3.0</v>
      </c>
      <c r="M355" s="1">
        <v>68.0</v>
      </c>
      <c r="N355" s="1">
        <v>66.0</v>
      </c>
      <c r="O355" s="1">
        <v>2.0</v>
      </c>
      <c r="P355" s="1">
        <v>0.0</v>
      </c>
      <c r="Q355" s="1">
        <v>0.0</v>
      </c>
      <c r="R355" s="1">
        <v>0.0</v>
      </c>
      <c r="S355" s="1">
        <f t="shared" si="44"/>
        <v>68</v>
      </c>
      <c r="T355" s="1">
        <f t="shared" si="45"/>
        <v>3</v>
      </c>
      <c r="V355" s="1">
        <v>0.0</v>
      </c>
      <c r="W355" s="1">
        <v>0.0</v>
      </c>
      <c r="X355" s="1">
        <v>0.0</v>
      </c>
    </row>
    <row r="356" ht="15.75" customHeight="1">
      <c r="A356" s="1">
        <v>7.0</v>
      </c>
      <c r="B356" s="2">
        <v>42655.0</v>
      </c>
      <c r="C356" s="1">
        <f t="shared" si="1"/>
        <v>42</v>
      </c>
      <c r="D356" s="1">
        <v>2016.0</v>
      </c>
      <c r="E356" s="1" t="s">
        <v>39</v>
      </c>
      <c r="F356" s="1" t="s">
        <v>40</v>
      </c>
      <c r="G356" s="1" t="s">
        <v>29</v>
      </c>
      <c r="H356" s="1">
        <v>16.0</v>
      </c>
      <c r="I356" s="1">
        <v>5.0</v>
      </c>
      <c r="J356" s="1">
        <v>11.0</v>
      </c>
      <c r="K356" s="1">
        <v>0.0</v>
      </c>
      <c r="L356" s="1">
        <v>0.0</v>
      </c>
      <c r="M356" s="1">
        <v>11.0</v>
      </c>
      <c r="N356" s="1">
        <v>6.0</v>
      </c>
      <c r="O356" s="1">
        <v>0.0</v>
      </c>
      <c r="P356" s="1">
        <v>0.0</v>
      </c>
      <c r="Q356" s="1">
        <v>0.0</v>
      </c>
      <c r="R356" s="1">
        <v>2.0</v>
      </c>
      <c r="S356" s="1">
        <f t="shared" si="44"/>
        <v>12</v>
      </c>
      <c r="T356" s="1">
        <f t="shared" si="45"/>
        <v>0</v>
      </c>
      <c r="V356" s="1">
        <v>0.0</v>
      </c>
      <c r="W356" s="1">
        <v>0.0</v>
      </c>
      <c r="X356" s="1">
        <v>0.0</v>
      </c>
    </row>
    <row r="357" ht="15.75" customHeight="1">
      <c r="A357" s="1">
        <v>7.0</v>
      </c>
      <c r="B357" s="2">
        <v>42655.0</v>
      </c>
      <c r="C357" s="1">
        <f t="shared" si="1"/>
        <v>42</v>
      </c>
      <c r="D357" s="1">
        <v>2016.0</v>
      </c>
      <c r="E357" s="1" t="s">
        <v>39</v>
      </c>
      <c r="F357" s="1" t="s">
        <v>40</v>
      </c>
      <c r="G357" s="1" t="s">
        <v>31</v>
      </c>
      <c r="H357" s="1">
        <v>8.0</v>
      </c>
      <c r="I357" s="1">
        <v>1.0</v>
      </c>
      <c r="J357" s="1">
        <v>7.0</v>
      </c>
      <c r="K357" s="1">
        <v>0.0</v>
      </c>
      <c r="L357" s="1">
        <v>0.0</v>
      </c>
      <c r="M357" s="1">
        <v>7.0</v>
      </c>
      <c r="N357" s="1">
        <v>4.0</v>
      </c>
      <c r="O357" s="1">
        <v>0.0</v>
      </c>
      <c r="P357" s="1">
        <v>0.0</v>
      </c>
      <c r="Q357" s="1">
        <v>0.0</v>
      </c>
      <c r="R357" s="1">
        <v>1.0</v>
      </c>
      <c r="S357" s="1">
        <f t="shared" si="44"/>
        <v>8</v>
      </c>
      <c r="T357" s="1">
        <f t="shared" si="45"/>
        <v>0</v>
      </c>
      <c r="V357" s="1">
        <v>0.0</v>
      </c>
      <c r="W357" s="1">
        <v>0.0</v>
      </c>
      <c r="X357" s="1">
        <v>0.0</v>
      </c>
    </row>
    <row r="358" ht="15.75" customHeight="1">
      <c r="A358" s="1">
        <v>7.0</v>
      </c>
      <c r="B358" s="2">
        <v>42655.0</v>
      </c>
      <c r="C358" s="1">
        <f t="shared" si="1"/>
        <v>42</v>
      </c>
      <c r="D358" s="1">
        <v>2016.0</v>
      </c>
      <c r="E358" s="1" t="s">
        <v>39</v>
      </c>
      <c r="F358" s="1" t="s">
        <v>41</v>
      </c>
      <c r="G358" s="1" t="s">
        <v>29</v>
      </c>
      <c r="H358" s="1" t="s">
        <v>30</v>
      </c>
      <c r="I358" s="1" t="s">
        <v>30</v>
      </c>
      <c r="J358" s="1" t="s">
        <v>30</v>
      </c>
      <c r="K358" s="1" t="s">
        <v>30</v>
      </c>
      <c r="L358" s="1" t="s">
        <v>30</v>
      </c>
      <c r="M358" s="1" t="s">
        <v>30</v>
      </c>
      <c r="N358" s="1" t="s">
        <v>30</v>
      </c>
      <c r="O358" s="1" t="s">
        <v>30</v>
      </c>
      <c r="P358" s="1" t="s">
        <v>30</v>
      </c>
      <c r="Q358" s="1" t="s">
        <v>30</v>
      </c>
      <c r="R358" s="1" t="s">
        <v>30</v>
      </c>
      <c r="S358" s="1" t="s">
        <v>30</v>
      </c>
      <c r="T358" s="1" t="s">
        <v>30</v>
      </c>
      <c r="V358" s="1" t="s">
        <v>30</v>
      </c>
      <c r="W358" s="1" t="s">
        <v>30</v>
      </c>
      <c r="X358" s="1" t="s">
        <v>30</v>
      </c>
    </row>
    <row r="359" ht="15.75" customHeight="1">
      <c r="A359" s="1">
        <v>7.0</v>
      </c>
      <c r="B359" s="2">
        <v>42655.0</v>
      </c>
      <c r="C359" s="1">
        <f t="shared" si="1"/>
        <v>42</v>
      </c>
      <c r="D359" s="1">
        <v>2016.0</v>
      </c>
      <c r="E359" s="1" t="s">
        <v>39</v>
      </c>
      <c r="F359" s="1" t="s">
        <v>41</v>
      </c>
      <c r="G359" s="1" t="s">
        <v>31</v>
      </c>
      <c r="H359" s="1" t="s">
        <v>30</v>
      </c>
      <c r="I359" s="1" t="s">
        <v>30</v>
      </c>
      <c r="J359" s="1" t="s">
        <v>30</v>
      </c>
      <c r="K359" s="1" t="s">
        <v>30</v>
      </c>
      <c r="L359" s="1" t="s">
        <v>30</v>
      </c>
      <c r="M359" s="1" t="s">
        <v>30</v>
      </c>
      <c r="N359" s="1" t="s">
        <v>30</v>
      </c>
      <c r="O359" s="1" t="s">
        <v>30</v>
      </c>
      <c r="P359" s="1" t="s">
        <v>30</v>
      </c>
      <c r="Q359" s="1" t="s">
        <v>30</v>
      </c>
      <c r="R359" s="1" t="s">
        <v>30</v>
      </c>
      <c r="S359" s="1" t="s">
        <v>30</v>
      </c>
      <c r="T359" s="1" t="s">
        <v>30</v>
      </c>
      <c r="V359" s="1" t="s">
        <v>30</v>
      </c>
      <c r="W359" s="1" t="s">
        <v>30</v>
      </c>
      <c r="X359" s="1" t="s">
        <v>30</v>
      </c>
    </row>
    <row r="360" ht="15.75" customHeight="1">
      <c r="A360" s="1">
        <v>7.0</v>
      </c>
      <c r="B360" s="2">
        <v>42655.0</v>
      </c>
      <c r="C360" s="1">
        <f t="shared" si="1"/>
        <v>42</v>
      </c>
      <c r="D360" s="1">
        <v>2016.0</v>
      </c>
      <c r="E360" s="1" t="s">
        <v>39</v>
      </c>
      <c r="F360" s="1" t="s">
        <v>42</v>
      </c>
      <c r="G360" s="1" t="s">
        <v>29</v>
      </c>
      <c r="H360" s="1">
        <v>13.0</v>
      </c>
      <c r="I360" s="1">
        <v>5.0</v>
      </c>
      <c r="J360" s="1">
        <v>8.0</v>
      </c>
      <c r="K360" s="1">
        <v>0.0</v>
      </c>
      <c r="L360" s="1">
        <v>1.0</v>
      </c>
      <c r="M360" s="1">
        <v>6.0</v>
      </c>
      <c r="N360" s="1">
        <v>6.0</v>
      </c>
      <c r="O360" s="1">
        <v>0.0</v>
      </c>
      <c r="P360" s="1">
        <v>0.0</v>
      </c>
      <c r="Q360" s="1">
        <v>0.0</v>
      </c>
      <c r="R360" s="1">
        <v>0.0</v>
      </c>
      <c r="S360" s="1">
        <f t="shared" ref="S360:S364" si="46">ROUND((0.5*R360)+M360,0)</f>
        <v>6</v>
      </c>
      <c r="T360" s="1">
        <f t="shared" ref="T360:T364" si="47">ROUND((0.5*Q360)+L360,0)</f>
        <v>1</v>
      </c>
      <c r="V360" s="1">
        <v>0.0</v>
      </c>
      <c r="W360" s="1">
        <v>0.0</v>
      </c>
      <c r="X360" s="1">
        <v>0.0</v>
      </c>
    </row>
    <row r="361" ht="15.75" customHeight="1">
      <c r="A361" s="1">
        <v>7.0</v>
      </c>
      <c r="B361" s="2">
        <v>42655.0</v>
      </c>
      <c r="C361" s="1">
        <f t="shared" si="1"/>
        <v>42</v>
      </c>
      <c r="D361" s="1">
        <v>2016.0</v>
      </c>
      <c r="E361" s="1" t="s">
        <v>39</v>
      </c>
      <c r="F361" s="1" t="s">
        <v>42</v>
      </c>
      <c r="G361" s="1" t="s">
        <v>31</v>
      </c>
      <c r="H361" s="1">
        <v>27.0</v>
      </c>
      <c r="I361" s="1">
        <v>10.0</v>
      </c>
      <c r="J361" s="1">
        <v>17.0</v>
      </c>
      <c r="K361" s="1">
        <v>0.0</v>
      </c>
      <c r="L361" s="1">
        <v>2.0</v>
      </c>
      <c r="M361" s="1">
        <v>15.0</v>
      </c>
      <c r="N361" s="1">
        <v>15.0</v>
      </c>
      <c r="O361" s="1">
        <v>0.0</v>
      </c>
      <c r="P361" s="1">
        <v>0.0</v>
      </c>
      <c r="Q361" s="1">
        <v>0.0</v>
      </c>
      <c r="R361" s="1">
        <v>0.0</v>
      </c>
      <c r="S361" s="1">
        <f t="shared" si="46"/>
        <v>15</v>
      </c>
      <c r="T361" s="1">
        <f t="shared" si="47"/>
        <v>2</v>
      </c>
      <c r="V361" s="1">
        <v>0.0</v>
      </c>
      <c r="W361" s="1">
        <v>0.0</v>
      </c>
      <c r="X361" s="1">
        <v>0.0</v>
      </c>
    </row>
    <row r="362" ht="15.75" customHeight="1">
      <c r="A362" s="1">
        <v>7.0</v>
      </c>
      <c r="B362" s="2">
        <v>42655.0</v>
      </c>
      <c r="C362" s="1">
        <f t="shared" si="1"/>
        <v>42</v>
      </c>
      <c r="D362" s="1">
        <v>2016.0</v>
      </c>
      <c r="E362" s="1" t="s">
        <v>45</v>
      </c>
      <c r="F362" s="1" t="s">
        <v>46</v>
      </c>
      <c r="G362" s="1" t="s">
        <v>29</v>
      </c>
      <c r="H362" s="1">
        <v>145.0</v>
      </c>
      <c r="I362" s="1">
        <v>16.0</v>
      </c>
      <c r="J362" s="1">
        <v>129.0</v>
      </c>
      <c r="K362" s="1">
        <v>0.0</v>
      </c>
      <c r="L362" s="1">
        <v>0.0</v>
      </c>
      <c r="M362" s="1">
        <v>126.0</v>
      </c>
      <c r="N362" s="1">
        <v>126.0</v>
      </c>
      <c r="O362" s="1">
        <v>0.0</v>
      </c>
      <c r="P362" s="1">
        <v>1.0</v>
      </c>
      <c r="Q362" s="1">
        <v>0.0</v>
      </c>
      <c r="R362" s="1">
        <v>2.0</v>
      </c>
      <c r="S362" s="1">
        <f t="shared" si="46"/>
        <v>127</v>
      </c>
      <c r="T362" s="1">
        <f t="shared" si="47"/>
        <v>0</v>
      </c>
      <c r="V362" s="1">
        <v>0.0</v>
      </c>
      <c r="W362" s="1">
        <v>0.0</v>
      </c>
      <c r="X362" s="1">
        <v>1.0</v>
      </c>
    </row>
    <row r="363" ht="15.75" customHeight="1">
      <c r="A363" s="1">
        <v>7.0</v>
      </c>
      <c r="B363" s="2">
        <v>42655.0</v>
      </c>
      <c r="C363" s="1">
        <f t="shared" si="1"/>
        <v>42</v>
      </c>
      <c r="D363" s="1">
        <v>2016.0</v>
      </c>
      <c r="E363" s="1" t="s">
        <v>45</v>
      </c>
      <c r="F363" s="1" t="s">
        <v>46</v>
      </c>
      <c r="G363" s="1" t="s">
        <v>31</v>
      </c>
      <c r="H363" s="1">
        <v>17.0</v>
      </c>
      <c r="I363" s="1">
        <v>2.0</v>
      </c>
      <c r="J363" s="1">
        <v>15.0</v>
      </c>
      <c r="K363" s="1">
        <v>0.0</v>
      </c>
      <c r="L363" s="1">
        <v>3.0</v>
      </c>
      <c r="M363" s="1">
        <v>12.0</v>
      </c>
      <c r="N363" s="1">
        <v>12.0</v>
      </c>
      <c r="O363" s="1">
        <v>0.0</v>
      </c>
      <c r="P363" s="1">
        <v>0.0</v>
      </c>
      <c r="Q363" s="1">
        <v>0.0</v>
      </c>
      <c r="R363" s="1">
        <v>1.0</v>
      </c>
      <c r="S363" s="1">
        <f t="shared" si="46"/>
        <v>13</v>
      </c>
      <c r="T363" s="1">
        <f t="shared" si="47"/>
        <v>3</v>
      </c>
      <c r="V363" s="1">
        <v>0.0</v>
      </c>
      <c r="W363" s="1">
        <v>0.0</v>
      </c>
      <c r="X363" s="1">
        <v>0.0</v>
      </c>
    </row>
    <row r="364" ht="15.75" customHeight="1">
      <c r="A364" s="1">
        <v>7.0</v>
      </c>
      <c r="B364" s="2">
        <v>42655.0</v>
      </c>
      <c r="C364" s="1">
        <f t="shared" si="1"/>
        <v>42</v>
      </c>
      <c r="D364" s="1">
        <v>2016.0</v>
      </c>
      <c r="E364" s="1" t="s">
        <v>45</v>
      </c>
      <c r="F364" s="1" t="s">
        <v>48</v>
      </c>
      <c r="G364" s="1" t="s">
        <v>31</v>
      </c>
      <c r="H364" s="1">
        <v>44.0</v>
      </c>
      <c r="I364" s="1">
        <v>4.0</v>
      </c>
      <c r="J364" s="1">
        <v>30.0</v>
      </c>
      <c r="K364" s="1">
        <v>0.0</v>
      </c>
      <c r="L364" s="1">
        <v>0.0</v>
      </c>
      <c r="M364" s="1">
        <v>27.0</v>
      </c>
      <c r="N364" s="1">
        <v>27.0</v>
      </c>
      <c r="O364" s="1">
        <v>0.0</v>
      </c>
      <c r="P364" s="1">
        <v>0.0</v>
      </c>
      <c r="Q364" s="1">
        <v>0.0</v>
      </c>
      <c r="R364" s="1">
        <v>0.0</v>
      </c>
      <c r="S364" s="1">
        <f t="shared" si="46"/>
        <v>27</v>
      </c>
      <c r="T364" s="1">
        <f t="shared" si="47"/>
        <v>0</v>
      </c>
      <c r="V364" s="1">
        <v>0.0</v>
      </c>
      <c r="W364" s="1">
        <v>0.0</v>
      </c>
      <c r="X364" s="1">
        <v>0.0</v>
      </c>
    </row>
    <row r="365" ht="15.75" customHeight="1">
      <c r="A365" s="1">
        <v>7.0</v>
      </c>
      <c r="B365" s="2">
        <v>42655.0</v>
      </c>
      <c r="C365" s="1">
        <f t="shared" si="1"/>
        <v>42</v>
      </c>
      <c r="D365" s="1">
        <v>2016.0</v>
      </c>
      <c r="E365" s="1" t="s">
        <v>45</v>
      </c>
      <c r="F365" s="1" t="s">
        <v>48</v>
      </c>
      <c r="G365" s="1" t="s">
        <v>143</v>
      </c>
      <c r="H365" s="1" t="s">
        <v>30</v>
      </c>
      <c r="I365" s="1" t="s">
        <v>30</v>
      </c>
      <c r="J365" s="1" t="s">
        <v>30</v>
      </c>
      <c r="K365" s="1" t="s">
        <v>30</v>
      </c>
      <c r="L365" s="1" t="s">
        <v>30</v>
      </c>
      <c r="M365" s="1" t="s">
        <v>30</v>
      </c>
      <c r="N365" s="1" t="s">
        <v>30</v>
      </c>
      <c r="O365" s="1" t="s">
        <v>30</v>
      </c>
      <c r="P365" s="1" t="s">
        <v>30</v>
      </c>
      <c r="Q365" s="1" t="s">
        <v>30</v>
      </c>
      <c r="R365" s="1" t="s">
        <v>30</v>
      </c>
      <c r="S365" s="1" t="s">
        <v>30</v>
      </c>
      <c r="T365" s="1" t="s">
        <v>30</v>
      </c>
      <c r="V365" s="1" t="s">
        <v>30</v>
      </c>
      <c r="W365" s="1" t="s">
        <v>30</v>
      </c>
      <c r="X365" s="1" t="s">
        <v>30</v>
      </c>
    </row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71"/>
    <col customWidth="1" min="3" max="33" width="9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148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11</v>
      </c>
      <c r="L1" s="1" t="s">
        <v>12</v>
      </c>
      <c r="M1" s="1" t="s">
        <v>10</v>
      </c>
      <c r="N1" s="1" t="s">
        <v>18</v>
      </c>
      <c r="O1" s="1" t="s">
        <v>63</v>
      </c>
      <c r="P1" s="1" t="s">
        <v>16</v>
      </c>
      <c r="Q1" s="1" t="s">
        <v>17</v>
      </c>
      <c r="R1" s="1" t="s">
        <v>15</v>
      </c>
      <c r="S1" s="1" t="s">
        <v>97</v>
      </c>
      <c r="T1" s="1" t="s">
        <v>98</v>
      </c>
      <c r="U1" s="1" t="s">
        <v>149</v>
      </c>
      <c r="V1" s="1" t="s">
        <v>150</v>
      </c>
      <c r="W1" s="1" t="s">
        <v>151</v>
      </c>
      <c r="X1" s="1" t="s">
        <v>152</v>
      </c>
      <c r="Y1" s="1" t="s">
        <v>153</v>
      </c>
      <c r="Z1" s="1" t="s">
        <v>100</v>
      </c>
      <c r="AA1" s="1" t="s">
        <v>154</v>
      </c>
      <c r="AB1" s="1" t="s">
        <v>64</v>
      </c>
      <c r="AC1" s="1" t="s">
        <v>155</v>
      </c>
      <c r="AD1" s="1" t="s">
        <v>156</v>
      </c>
      <c r="AE1" s="1" t="s">
        <v>157</v>
      </c>
      <c r="AF1" s="1" t="s">
        <v>158</v>
      </c>
      <c r="AG1" s="1" t="s">
        <v>159</v>
      </c>
    </row>
    <row r="2">
      <c r="A2" s="1">
        <v>1.0</v>
      </c>
      <c r="B2" s="2">
        <v>42906.0</v>
      </c>
      <c r="C2" s="1">
        <f t="shared" ref="C2:C185" si="1">WEEKNUM(B2)</f>
        <v>25</v>
      </c>
      <c r="D2" s="1">
        <v>2017.0</v>
      </c>
      <c r="E2" s="1" t="s">
        <v>160</v>
      </c>
      <c r="F2" s="1" t="s">
        <v>161</v>
      </c>
      <c r="G2" s="1" t="s">
        <v>40</v>
      </c>
      <c r="H2" s="1" t="s">
        <v>29</v>
      </c>
      <c r="I2" s="1">
        <f>J2+O2+N2</f>
        <v>15</v>
      </c>
      <c r="J2" s="1">
        <v>3.0</v>
      </c>
      <c r="K2" s="1">
        <v>3.0</v>
      </c>
      <c r="L2" s="1">
        <v>12.0</v>
      </c>
      <c r="M2" s="1">
        <v>0.0</v>
      </c>
      <c r="N2" s="1">
        <v>3.0</v>
      </c>
      <c r="O2" s="1">
        <v>9.0</v>
      </c>
      <c r="P2" s="1">
        <v>13.0</v>
      </c>
      <c r="Q2" s="1">
        <v>0.0</v>
      </c>
      <c r="R2" s="1">
        <v>0.0</v>
      </c>
      <c r="S2" s="1">
        <v>0.0</v>
      </c>
      <c r="T2" s="1">
        <v>0.0</v>
      </c>
      <c r="U2" s="1">
        <v>0.0</v>
      </c>
      <c r="V2" s="1">
        <v>0.0</v>
      </c>
      <c r="W2" s="1">
        <v>0.0</v>
      </c>
      <c r="X2" s="1">
        <v>0.0</v>
      </c>
      <c r="Y2" s="1">
        <f t="shared" ref="Y2:Y31" si="2">T2+P2</f>
        <v>13</v>
      </c>
      <c r="Z2" s="1">
        <f t="shared" ref="Z2:Z31" si="3">S2+N2</f>
        <v>3</v>
      </c>
      <c r="AA2" s="1">
        <v>1.0</v>
      </c>
      <c r="AC2" s="1">
        <v>1.0</v>
      </c>
      <c r="AD2" s="1">
        <v>86.0</v>
      </c>
      <c r="AE2" s="1" t="s">
        <v>162</v>
      </c>
      <c r="AF2" s="1">
        <v>0.0</v>
      </c>
      <c r="AG2" s="1">
        <v>0.95</v>
      </c>
    </row>
    <row r="3">
      <c r="A3" s="1">
        <v>1.0</v>
      </c>
      <c r="B3" s="2">
        <v>42906.0</v>
      </c>
      <c r="C3" s="1">
        <f t="shared" si="1"/>
        <v>25</v>
      </c>
      <c r="D3" s="1">
        <v>2017.0</v>
      </c>
      <c r="E3" s="1" t="s">
        <v>163</v>
      </c>
      <c r="F3" s="1" t="s">
        <v>161</v>
      </c>
      <c r="G3" s="1" t="s">
        <v>40</v>
      </c>
      <c r="H3" s="1" t="s">
        <v>31</v>
      </c>
      <c r="I3" s="1">
        <f t="shared" ref="I3:I21" si="4">SUM(J3:O3)</f>
        <v>62</v>
      </c>
      <c r="J3" s="1">
        <v>5.0</v>
      </c>
      <c r="K3" s="1">
        <v>11.0</v>
      </c>
      <c r="L3" s="1">
        <v>21.0</v>
      </c>
      <c r="M3" s="1">
        <v>0.0</v>
      </c>
      <c r="N3" s="1">
        <v>8.0</v>
      </c>
      <c r="O3" s="1">
        <v>17.0</v>
      </c>
      <c r="P3" s="1">
        <v>13.0</v>
      </c>
      <c r="Q3" s="1">
        <v>0.0</v>
      </c>
      <c r="R3" s="1">
        <v>0.0</v>
      </c>
      <c r="S3" s="1">
        <v>0.0</v>
      </c>
      <c r="T3" s="1">
        <v>0.0</v>
      </c>
      <c r="U3" s="1">
        <v>0.0</v>
      </c>
      <c r="V3" s="1">
        <v>0.0</v>
      </c>
      <c r="W3" s="1">
        <v>0.0</v>
      </c>
      <c r="X3" s="1">
        <v>0.0</v>
      </c>
      <c r="Y3" s="1">
        <f t="shared" si="2"/>
        <v>13</v>
      </c>
      <c r="Z3" s="1">
        <f t="shared" si="3"/>
        <v>8</v>
      </c>
      <c r="AA3" s="1">
        <v>1.0</v>
      </c>
      <c r="AC3" s="1">
        <v>1.0</v>
      </c>
      <c r="AD3" s="1">
        <v>86.0</v>
      </c>
      <c r="AE3" s="1" t="s">
        <v>162</v>
      </c>
      <c r="AF3" s="1">
        <v>0.0</v>
      </c>
      <c r="AG3" s="1">
        <v>0.95</v>
      </c>
    </row>
    <row r="4">
      <c r="A4" s="1">
        <v>1.0</v>
      </c>
      <c r="B4" s="2">
        <v>42906.0</v>
      </c>
      <c r="C4" s="1">
        <f t="shared" si="1"/>
        <v>25</v>
      </c>
      <c r="D4" s="1">
        <v>2017.0</v>
      </c>
      <c r="E4" s="1" t="s">
        <v>164</v>
      </c>
      <c r="F4" s="1" t="s">
        <v>161</v>
      </c>
      <c r="G4" s="1" t="s">
        <v>41</v>
      </c>
      <c r="H4" s="1" t="s">
        <v>29</v>
      </c>
      <c r="I4" s="1">
        <f t="shared" si="4"/>
        <v>476</v>
      </c>
      <c r="J4" s="1">
        <v>81.0</v>
      </c>
      <c r="K4" s="1">
        <v>34.0</v>
      </c>
      <c r="L4" s="1">
        <v>213.0</v>
      </c>
      <c r="M4" s="1">
        <v>0.0</v>
      </c>
      <c r="N4" s="1">
        <v>33.0</v>
      </c>
      <c r="O4" s="1">
        <v>115.0</v>
      </c>
      <c r="P4" s="1">
        <v>112.0</v>
      </c>
      <c r="Q4" s="1">
        <v>0.0</v>
      </c>
      <c r="R4" s="1">
        <v>0.0</v>
      </c>
      <c r="S4" s="1">
        <v>0.0</v>
      </c>
      <c r="T4" s="1">
        <v>0.0</v>
      </c>
      <c r="U4" s="1">
        <v>0.0</v>
      </c>
      <c r="V4" s="1">
        <v>0.0</v>
      </c>
      <c r="W4" s="1">
        <v>0.0</v>
      </c>
      <c r="X4" s="1">
        <v>0.0</v>
      </c>
      <c r="Y4" s="1">
        <f t="shared" si="2"/>
        <v>112</v>
      </c>
      <c r="Z4" s="1">
        <f t="shared" si="3"/>
        <v>33</v>
      </c>
      <c r="AA4" s="1">
        <v>1.0</v>
      </c>
      <c r="AC4" s="1">
        <v>1.0</v>
      </c>
      <c r="AD4" s="1">
        <v>126.0</v>
      </c>
      <c r="AE4" s="1" t="s">
        <v>162</v>
      </c>
      <c r="AF4" s="1">
        <v>5.0</v>
      </c>
      <c r="AG4" s="1">
        <v>0.66</v>
      </c>
    </row>
    <row r="5">
      <c r="A5" s="1">
        <v>1.0</v>
      </c>
      <c r="B5" s="2">
        <v>42906.0</v>
      </c>
      <c r="C5" s="1">
        <f t="shared" si="1"/>
        <v>25</v>
      </c>
      <c r="D5" s="1">
        <v>2017.0</v>
      </c>
      <c r="E5" s="1" t="s">
        <v>165</v>
      </c>
      <c r="F5" s="1" t="s">
        <v>161</v>
      </c>
      <c r="G5" s="1" t="s">
        <v>41</v>
      </c>
      <c r="H5" s="1" t="s">
        <v>31</v>
      </c>
      <c r="I5" s="1">
        <f t="shared" si="4"/>
        <v>563</v>
      </c>
      <c r="J5" s="1">
        <v>98.0</v>
      </c>
      <c r="K5" s="1">
        <v>8.0</v>
      </c>
      <c r="L5" s="1">
        <v>271.0</v>
      </c>
      <c r="M5" s="1">
        <v>0.0</v>
      </c>
      <c r="N5" s="1">
        <v>7.0</v>
      </c>
      <c r="O5" s="1">
        <v>179.0</v>
      </c>
      <c r="P5" s="1">
        <v>130.0</v>
      </c>
      <c r="Q5" s="1">
        <v>0.0</v>
      </c>
      <c r="R5" s="1">
        <v>0.0</v>
      </c>
      <c r="S5" s="1">
        <v>0.0</v>
      </c>
      <c r="T5" s="1">
        <v>0.0</v>
      </c>
      <c r="U5" s="1">
        <v>0.0</v>
      </c>
      <c r="V5" s="1">
        <v>0.0</v>
      </c>
      <c r="W5" s="1">
        <v>0.0</v>
      </c>
      <c r="X5" s="1">
        <v>0.0</v>
      </c>
      <c r="Y5" s="1">
        <f t="shared" si="2"/>
        <v>130</v>
      </c>
      <c r="Z5" s="1">
        <f t="shared" si="3"/>
        <v>7</v>
      </c>
      <c r="AA5" s="1">
        <v>1.0</v>
      </c>
      <c r="AC5" s="1">
        <v>1.0</v>
      </c>
      <c r="AD5" s="1">
        <v>126.0</v>
      </c>
      <c r="AE5" s="1" t="s">
        <v>162</v>
      </c>
      <c r="AF5" s="1">
        <v>5.0</v>
      </c>
      <c r="AG5" s="1">
        <v>0.66</v>
      </c>
    </row>
    <row r="6">
      <c r="A6" s="1">
        <v>1.0</v>
      </c>
      <c r="B6" s="2">
        <v>42906.0</v>
      </c>
      <c r="C6" s="1">
        <f t="shared" si="1"/>
        <v>25</v>
      </c>
      <c r="D6" s="1">
        <v>2017.0</v>
      </c>
      <c r="E6" s="1" t="s">
        <v>166</v>
      </c>
      <c r="F6" s="1" t="s">
        <v>161</v>
      </c>
      <c r="G6" s="1" t="s">
        <v>42</v>
      </c>
      <c r="H6" s="1" t="s">
        <v>29</v>
      </c>
      <c r="I6" s="1">
        <f t="shared" si="4"/>
        <v>156</v>
      </c>
      <c r="J6" s="1">
        <v>39.0</v>
      </c>
      <c r="K6" s="1">
        <v>9.0</v>
      </c>
      <c r="L6" s="1">
        <v>70.0</v>
      </c>
      <c r="M6" s="1">
        <v>0.0</v>
      </c>
      <c r="N6" s="1">
        <v>9.0</v>
      </c>
      <c r="O6" s="1">
        <v>29.0</v>
      </c>
      <c r="P6" s="1">
        <v>27.0</v>
      </c>
      <c r="Q6" s="1">
        <v>0.0</v>
      </c>
      <c r="R6" s="1">
        <v>0.0</v>
      </c>
      <c r="S6" s="1">
        <v>0.0</v>
      </c>
      <c r="T6" s="1">
        <v>0.0</v>
      </c>
      <c r="U6" s="1">
        <v>0.0</v>
      </c>
      <c r="V6" s="1">
        <v>0.0</v>
      </c>
      <c r="W6" s="1">
        <v>0.0</v>
      </c>
      <c r="X6" s="1">
        <v>0.0</v>
      </c>
      <c r="Y6" s="1">
        <f t="shared" si="2"/>
        <v>27</v>
      </c>
      <c r="Z6" s="1">
        <f t="shared" si="3"/>
        <v>9</v>
      </c>
      <c r="AA6" s="1">
        <v>1.0</v>
      </c>
      <c r="AC6" s="1">
        <v>1.0</v>
      </c>
      <c r="AD6" s="1">
        <v>121.0</v>
      </c>
      <c r="AE6" s="1" t="s">
        <v>162</v>
      </c>
      <c r="AF6" s="1">
        <v>35.0</v>
      </c>
      <c r="AG6" s="1">
        <v>0.66</v>
      </c>
    </row>
    <row r="7">
      <c r="A7" s="1">
        <v>1.0</v>
      </c>
      <c r="B7" s="2">
        <v>42906.0</v>
      </c>
      <c r="C7" s="1">
        <f t="shared" si="1"/>
        <v>25</v>
      </c>
      <c r="D7" s="1">
        <v>2017.0</v>
      </c>
      <c r="E7" s="1" t="s">
        <v>167</v>
      </c>
      <c r="F7" s="1" t="s">
        <v>161</v>
      </c>
      <c r="G7" s="1" t="s">
        <v>42</v>
      </c>
      <c r="H7" s="1" t="s">
        <v>31</v>
      </c>
      <c r="I7" s="1">
        <f t="shared" si="4"/>
        <v>105</v>
      </c>
      <c r="J7" s="1">
        <v>25.0</v>
      </c>
      <c r="K7" s="1">
        <v>8.0</v>
      </c>
      <c r="L7" s="1">
        <v>66.0</v>
      </c>
      <c r="M7" s="1">
        <v>0.0</v>
      </c>
      <c r="N7" s="1">
        <v>6.0</v>
      </c>
      <c r="O7" s="1">
        <v>0.0</v>
      </c>
      <c r="P7" s="1">
        <v>30.0</v>
      </c>
      <c r="Q7" s="1">
        <v>0.0</v>
      </c>
      <c r="R7" s="1">
        <v>0.0</v>
      </c>
      <c r="S7" s="1">
        <v>0.0</v>
      </c>
      <c r="T7" s="1">
        <v>0.0</v>
      </c>
      <c r="U7" s="1">
        <v>0.0</v>
      </c>
      <c r="V7" s="1">
        <v>0.0</v>
      </c>
      <c r="W7" s="1">
        <v>0.0</v>
      </c>
      <c r="X7" s="1">
        <v>0.0</v>
      </c>
      <c r="Y7" s="1">
        <f t="shared" si="2"/>
        <v>30</v>
      </c>
      <c r="Z7" s="1">
        <f t="shared" si="3"/>
        <v>6</v>
      </c>
      <c r="AA7" s="1">
        <v>1.0</v>
      </c>
      <c r="AC7" s="1">
        <v>1.0</v>
      </c>
      <c r="AD7" s="1">
        <v>121.0</v>
      </c>
      <c r="AE7" s="1" t="s">
        <v>162</v>
      </c>
      <c r="AF7" s="1">
        <v>35.0</v>
      </c>
      <c r="AG7" s="1">
        <v>0.66</v>
      </c>
    </row>
    <row r="8">
      <c r="A8" s="1">
        <v>1.0</v>
      </c>
      <c r="B8" s="2">
        <v>42906.0</v>
      </c>
      <c r="C8" s="1">
        <f t="shared" si="1"/>
        <v>25</v>
      </c>
      <c r="D8" s="1">
        <v>2017.0</v>
      </c>
      <c r="E8" s="1" t="s">
        <v>168</v>
      </c>
      <c r="F8" s="1" t="s">
        <v>161</v>
      </c>
      <c r="G8" s="1" t="s">
        <v>169</v>
      </c>
      <c r="H8" s="1" t="s">
        <v>170</v>
      </c>
      <c r="I8" s="1">
        <f t="shared" si="4"/>
        <v>71</v>
      </c>
      <c r="J8" s="1">
        <v>1.0</v>
      </c>
      <c r="K8" s="1">
        <v>12.0</v>
      </c>
      <c r="L8" s="1">
        <v>25.0</v>
      </c>
      <c r="M8" s="1">
        <v>0.0</v>
      </c>
      <c r="N8" s="1">
        <v>10.0</v>
      </c>
      <c r="O8" s="1">
        <v>23.0</v>
      </c>
      <c r="P8" s="1">
        <v>23.0</v>
      </c>
      <c r="Q8" s="1">
        <v>0.0</v>
      </c>
      <c r="R8" s="1">
        <v>0.0</v>
      </c>
      <c r="S8" s="1">
        <v>0.0</v>
      </c>
      <c r="T8" s="1">
        <v>0.0</v>
      </c>
      <c r="U8" s="1">
        <v>0.0</v>
      </c>
      <c r="V8" s="1">
        <v>0.0</v>
      </c>
      <c r="W8" s="1">
        <v>0.0</v>
      </c>
      <c r="X8" s="1">
        <v>0.0</v>
      </c>
      <c r="Y8" s="1">
        <f t="shared" si="2"/>
        <v>23</v>
      </c>
      <c r="Z8" s="1">
        <f t="shared" si="3"/>
        <v>10</v>
      </c>
      <c r="AA8" s="1">
        <v>1.0</v>
      </c>
      <c r="AC8" s="1">
        <v>1.0</v>
      </c>
      <c r="AD8" s="1">
        <v>120.0</v>
      </c>
      <c r="AE8" s="1" t="s">
        <v>171</v>
      </c>
      <c r="AF8" s="1">
        <v>5.0</v>
      </c>
      <c r="AG8" s="1">
        <v>0.5</v>
      </c>
    </row>
    <row r="9">
      <c r="A9" s="1">
        <v>1.0</v>
      </c>
      <c r="B9" s="2">
        <v>42906.0</v>
      </c>
      <c r="C9" s="1">
        <f t="shared" si="1"/>
        <v>25</v>
      </c>
      <c r="D9" s="1">
        <v>2017.0</v>
      </c>
      <c r="E9" s="1" t="s">
        <v>172</v>
      </c>
      <c r="F9" s="1" t="s">
        <v>161</v>
      </c>
      <c r="G9" s="1" t="s">
        <v>169</v>
      </c>
      <c r="H9" s="1" t="s">
        <v>173</v>
      </c>
      <c r="I9" s="1">
        <f t="shared" si="4"/>
        <v>34</v>
      </c>
      <c r="J9" s="1">
        <v>1.0</v>
      </c>
      <c r="K9" s="1">
        <v>4.0</v>
      </c>
      <c r="L9" s="1">
        <v>13.0</v>
      </c>
      <c r="M9" s="1">
        <v>0.0</v>
      </c>
      <c r="N9" s="1">
        <v>4.0</v>
      </c>
      <c r="O9" s="1">
        <v>12.0</v>
      </c>
      <c r="P9" s="1">
        <v>12.0</v>
      </c>
      <c r="Q9" s="1">
        <v>1.0</v>
      </c>
      <c r="R9" s="1">
        <v>0.0</v>
      </c>
      <c r="S9" s="1">
        <v>0.0</v>
      </c>
      <c r="T9" s="1">
        <v>0.0</v>
      </c>
      <c r="U9" s="1">
        <v>0.0</v>
      </c>
      <c r="V9" s="1">
        <v>0.0</v>
      </c>
      <c r="W9" s="1">
        <v>0.0</v>
      </c>
      <c r="X9" s="1">
        <v>0.0</v>
      </c>
      <c r="Y9" s="1">
        <f t="shared" si="2"/>
        <v>12</v>
      </c>
      <c r="Z9" s="1">
        <f t="shared" si="3"/>
        <v>4</v>
      </c>
      <c r="AA9" s="1">
        <v>1.0</v>
      </c>
      <c r="AC9" s="1">
        <v>1.0</v>
      </c>
      <c r="AD9" s="1">
        <v>120.0</v>
      </c>
      <c r="AE9" s="1" t="s">
        <v>171</v>
      </c>
      <c r="AF9" s="1">
        <v>5.0</v>
      </c>
      <c r="AG9" s="1">
        <v>0.5</v>
      </c>
    </row>
    <row r="10">
      <c r="A10" s="1">
        <v>1.0</v>
      </c>
      <c r="B10" s="2">
        <v>42906.0</v>
      </c>
      <c r="C10" s="1">
        <f t="shared" si="1"/>
        <v>25</v>
      </c>
      <c r="D10" s="1">
        <v>2017.0</v>
      </c>
      <c r="E10" s="1" t="s">
        <v>174</v>
      </c>
      <c r="F10" s="1" t="s">
        <v>161</v>
      </c>
      <c r="G10" s="1" t="s">
        <v>175</v>
      </c>
      <c r="H10" s="1" t="s">
        <v>29</v>
      </c>
      <c r="I10" s="1">
        <f t="shared" si="4"/>
        <v>169</v>
      </c>
      <c r="J10" s="1">
        <v>11.0</v>
      </c>
      <c r="K10" s="1">
        <v>6.0</v>
      </c>
      <c r="L10" s="1">
        <v>79.0</v>
      </c>
      <c r="M10" s="1">
        <v>0.0</v>
      </c>
      <c r="N10" s="1">
        <v>5.0</v>
      </c>
      <c r="O10" s="1">
        <v>68.0</v>
      </c>
      <c r="P10" s="1">
        <v>39.0</v>
      </c>
      <c r="Q10" s="1">
        <v>1.0</v>
      </c>
      <c r="R10" s="1">
        <v>0.0</v>
      </c>
      <c r="S10" s="1">
        <v>0.0</v>
      </c>
      <c r="T10" s="1">
        <v>0.0</v>
      </c>
      <c r="U10" s="1">
        <v>0.0</v>
      </c>
      <c r="V10" s="1">
        <v>0.0</v>
      </c>
      <c r="W10" s="1">
        <v>0.0</v>
      </c>
      <c r="X10" s="1">
        <v>0.0</v>
      </c>
      <c r="Y10" s="1">
        <f t="shared" si="2"/>
        <v>39</v>
      </c>
      <c r="Z10" s="1">
        <f t="shared" si="3"/>
        <v>5</v>
      </c>
      <c r="AA10" s="1">
        <v>1.0</v>
      </c>
      <c r="AC10" s="1">
        <v>1.0</v>
      </c>
      <c r="AD10" s="1">
        <v>102.0</v>
      </c>
      <c r="AE10" s="1" t="s">
        <v>171</v>
      </c>
      <c r="AF10" s="1">
        <v>35.0</v>
      </c>
      <c r="AG10" s="1">
        <v>0.33</v>
      </c>
    </row>
    <row r="11">
      <c r="A11" s="1">
        <v>1.0</v>
      </c>
      <c r="B11" s="2">
        <v>42906.0</v>
      </c>
      <c r="C11" s="1">
        <f t="shared" si="1"/>
        <v>25</v>
      </c>
      <c r="D11" s="1">
        <v>2017.0</v>
      </c>
      <c r="E11" s="1" t="s">
        <v>176</v>
      </c>
      <c r="F11" s="1" t="s">
        <v>161</v>
      </c>
      <c r="G11" s="1" t="s">
        <v>175</v>
      </c>
      <c r="H11" s="1" t="s">
        <v>31</v>
      </c>
      <c r="I11" s="1">
        <f t="shared" si="4"/>
        <v>231</v>
      </c>
      <c r="J11" s="1">
        <v>26.0</v>
      </c>
      <c r="K11" s="1">
        <v>9.0</v>
      </c>
      <c r="L11" s="1">
        <v>107.0</v>
      </c>
      <c r="M11" s="1">
        <v>0.0</v>
      </c>
      <c r="N11" s="1">
        <v>9.0</v>
      </c>
      <c r="O11" s="1">
        <v>80.0</v>
      </c>
      <c r="P11" s="1">
        <v>79.0</v>
      </c>
      <c r="Q11" s="1">
        <v>0.0</v>
      </c>
      <c r="R11" s="1">
        <v>0.0</v>
      </c>
      <c r="S11" s="1">
        <v>0.0</v>
      </c>
      <c r="T11" s="1">
        <v>0.0</v>
      </c>
      <c r="U11" s="1">
        <v>0.0</v>
      </c>
      <c r="V11" s="1">
        <v>0.0</v>
      </c>
      <c r="W11" s="1">
        <v>0.0</v>
      </c>
      <c r="X11" s="1">
        <v>0.0</v>
      </c>
      <c r="Y11" s="1">
        <f t="shared" si="2"/>
        <v>79</v>
      </c>
      <c r="Z11" s="1">
        <f t="shared" si="3"/>
        <v>9</v>
      </c>
      <c r="AA11" s="1">
        <v>1.0</v>
      </c>
      <c r="AC11" s="1">
        <v>1.0</v>
      </c>
      <c r="AD11" s="1">
        <v>102.0</v>
      </c>
      <c r="AE11" s="1" t="s">
        <v>171</v>
      </c>
      <c r="AF11" s="1">
        <v>35.0</v>
      </c>
      <c r="AG11" s="1">
        <v>0.33</v>
      </c>
    </row>
    <row r="12">
      <c r="A12" s="1">
        <v>1.0</v>
      </c>
      <c r="B12" s="2">
        <v>42906.0</v>
      </c>
      <c r="C12" s="1">
        <f t="shared" si="1"/>
        <v>25</v>
      </c>
      <c r="D12" s="1">
        <v>2017.0</v>
      </c>
      <c r="E12" s="1" t="s">
        <v>177</v>
      </c>
      <c r="F12" s="1" t="s">
        <v>161</v>
      </c>
      <c r="G12" s="1" t="s">
        <v>178</v>
      </c>
      <c r="H12" s="1" t="s">
        <v>179</v>
      </c>
      <c r="I12" s="1">
        <f t="shared" si="4"/>
        <v>342</v>
      </c>
      <c r="J12" s="1">
        <v>38.0</v>
      </c>
      <c r="K12" s="1">
        <v>13.0</v>
      </c>
      <c r="L12" s="1">
        <v>158.0</v>
      </c>
      <c r="M12" s="1">
        <v>0.0</v>
      </c>
      <c r="N12" s="1">
        <v>11.0</v>
      </c>
      <c r="O12" s="1">
        <v>122.0</v>
      </c>
      <c r="P12" s="1">
        <v>135.0</v>
      </c>
      <c r="Q12" s="1">
        <v>0.0</v>
      </c>
      <c r="R12" s="1">
        <v>0.0</v>
      </c>
      <c r="S12" s="1">
        <v>0.0</v>
      </c>
      <c r="T12" s="1">
        <v>0.0</v>
      </c>
      <c r="U12" s="1">
        <v>0.0</v>
      </c>
      <c r="V12" s="1">
        <v>0.0</v>
      </c>
      <c r="W12" s="1">
        <v>0.0</v>
      </c>
      <c r="X12" s="1">
        <v>0.0</v>
      </c>
      <c r="Y12" s="1">
        <f t="shared" si="2"/>
        <v>135</v>
      </c>
      <c r="Z12" s="1">
        <f t="shared" si="3"/>
        <v>11</v>
      </c>
      <c r="AA12" s="1">
        <v>1.0</v>
      </c>
      <c r="AC12" s="1">
        <v>1.0</v>
      </c>
      <c r="AD12" s="1">
        <v>123.0</v>
      </c>
      <c r="AE12" s="1" t="s">
        <v>171</v>
      </c>
      <c r="AF12" s="1">
        <v>0.0</v>
      </c>
      <c r="AG12" s="1">
        <v>0.25</v>
      </c>
    </row>
    <row r="13">
      <c r="A13" s="1">
        <v>1.0</v>
      </c>
      <c r="B13" s="2">
        <v>42906.0</v>
      </c>
      <c r="C13" s="1">
        <f t="shared" si="1"/>
        <v>25</v>
      </c>
      <c r="D13" s="1">
        <v>2017.0</v>
      </c>
      <c r="E13" s="1" t="s">
        <v>180</v>
      </c>
      <c r="F13" s="1" t="s">
        <v>161</v>
      </c>
      <c r="G13" s="1" t="s">
        <v>178</v>
      </c>
      <c r="H13" s="1" t="s">
        <v>181</v>
      </c>
      <c r="I13" s="1">
        <f t="shared" si="4"/>
        <v>432</v>
      </c>
      <c r="J13" s="1">
        <v>87.0</v>
      </c>
      <c r="K13" s="1">
        <v>3.0</v>
      </c>
      <c r="L13" s="1">
        <v>213.0</v>
      </c>
      <c r="M13" s="1">
        <v>0.0</v>
      </c>
      <c r="N13" s="1">
        <v>1.0</v>
      </c>
      <c r="O13" s="1">
        <v>128.0</v>
      </c>
      <c r="P13" s="1">
        <v>134.0</v>
      </c>
      <c r="Q13" s="1">
        <v>0.0</v>
      </c>
      <c r="R13" s="1">
        <v>0.0</v>
      </c>
      <c r="S13" s="1">
        <v>0.0</v>
      </c>
      <c r="T13" s="1">
        <v>0.0</v>
      </c>
      <c r="U13" s="1">
        <v>0.0</v>
      </c>
      <c r="V13" s="1">
        <v>0.0</v>
      </c>
      <c r="W13" s="1">
        <v>0.0</v>
      </c>
      <c r="X13" s="1">
        <v>0.0</v>
      </c>
      <c r="Y13" s="1">
        <f t="shared" si="2"/>
        <v>134</v>
      </c>
      <c r="Z13" s="1">
        <f t="shared" si="3"/>
        <v>1</v>
      </c>
      <c r="AA13" s="1">
        <v>1.0</v>
      </c>
      <c r="AC13" s="1">
        <v>1.0</v>
      </c>
      <c r="AD13" s="1">
        <v>123.0</v>
      </c>
      <c r="AE13" s="1" t="s">
        <v>171</v>
      </c>
      <c r="AF13" s="1">
        <v>0.0</v>
      </c>
      <c r="AG13" s="1">
        <v>0.25</v>
      </c>
    </row>
    <row r="14">
      <c r="A14" s="1">
        <v>1.0</v>
      </c>
      <c r="B14" s="2">
        <v>42906.0</v>
      </c>
      <c r="C14" s="1">
        <f t="shared" si="1"/>
        <v>25</v>
      </c>
      <c r="D14" s="1">
        <v>2017.0</v>
      </c>
      <c r="E14" s="1" t="s">
        <v>182</v>
      </c>
      <c r="F14" s="1" t="s">
        <v>183</v>
      </c>
      <c r="G14" s="1" t="s">
        <v>38</v>
      </c>
      <c r="H14" s="1" t="s">
        <v>29</v>
      </c>
      <c r="I14" s="1">
        <f t="shared" si="4"/>
        <v>521</v>
      </c>
      <c r="J14" s="1">
        <v>95.0</v>
      </c>
      <c r="K14" s="1">
        <v>18.0</v>
      </c>
      <c r="L14" s="1">
        <v>263.0</v>
      </c>
      <c r="M14" s="1">
        <v>0.0</v>
      </c>
      <c r="N14" s="1">
        <v>10.0</v>
      </c>
      <c r="O14" s="1">
        <v>135.0</v>
      </c>
      <c r="P14" s="1">
        <v>124.0</v>
      </c>
      <c r="Q14" s="1">
        <v>1.0</v>
      </c>
      <c r="R14" s="1">
        <v>0.0</v>
      </c>
      <c r="S14" s="1">
        <v>0.0</v>
      </c>
      <c r="T14" s="1">
        <v>0.0</v>
      </c>
      <c r="U14" s="1">
        <v>0.0</v>
      </c>
      <c r="V14" s="1">
        <v>0.0</v>
      </c>
      <c r="W14" s="1">
        <v>0.0</v>
      </c>
      <c r="X14" s="1">
        <v>0.0</v>
      </c>
      <c r="Y14" s="1">
        <f t="shared" si="2"/>
        <v>124</v>
      </c>
      <c r="Z14" s="1">
        <f t="shared" si="3"/>
        <v>10</v>
      </c>
      <c r="AA14" s="1">
        <v>1.0</v>
      </c>
      <c r="AC14" s="1">
        <v>0.0</v>
      </c>
      <c r="AD14" s="1" t="s">
        <v>30</v>
      </c>
      <c r="AE14" s="1" t="s">
        <v>30</v>
      </c>
      <c r="AF14" s="1" t="s">
        <v>30</v>
      </c>
      <c r="AG14" s="1" t="s">
        <v>30</v>
      </c>
    </row>
    <row r="15">
      <c r="A15" s="1">
        <v>1.0</v>
      </c>
      <c r="B15" s="2">
        <v>42906.0</v>
      </c>
      <c r="C15" s="1">
        <f t="shared" si="1"/>
        <v>25</v>
      </c>
      <c r="D15" s="1">
        <v>2017.0</v>
      </c>
      <c r="E15" s="1" t="s">
        <v>184</v>
      </c>
      <c r="F15" s="1" t="s">
        <v>183</v>
      </c>
      <c r="G15" s="1" t="s">
        <v>38</v>
      </c>
      <c r="H15" s="1" t="s">
        <v>31</v>
      </c>
      <c r="I15" s="1">
        <f t="shared" si="4"/>
        <v>255</v>
      </c>
      <c r="J15" s="1">
        <v>78.0</v>
      </c>
      <c r="K15" s="1">
        <v>2.0</v>
      </c>
      <c r="L15" s="1">
        <v>122.0</v>
      </c>
      <c r="M15" s="1">
        <v>0.0</v>
      </c>
      <c r="N15" s="1">
        <v>2.0</v>
      </c>
      <c r="O15" s="1">
        <v>51.0</v>
      </c>
      <c r="P15" s="1">
        <v>44.0</v>
      </c>
      <c r="Q15" s="1">
        <v>0.0</v>
      </c>
      <c r="R15" s="1">
        <v>0.0</v>
      </c>
      <c r="S15" s="1">
        <v>0.0</v>
      </c>
      <c r="T15" s="1">
        <v>0.0</v>
      </c>
      <c r="U15" s="1">
        <v>0.0</v>
      </c>
      <c r="V15" s="1">
        <v>0.0</v>
      </c>
      <c r="W15" s="1">
        <v>0.0</v>
      </c>
      <c r="X15" s="1">
        <v>0.0</v>
      </c>
      <c r="Y15" s="1">
        <f t="shared" si="2"/>
        <v>44</v>
      </c>
      <c r="Z15" s="1">
        <f t="shared" si="3"/>
        <v>2</v>
      </c>
      <c r="AA15" s="1">
        <v>1.0</v>
      </c>
      <c r="AC15" s="1">
        <v>0.0</v>
      </c>
      <c r="AD15" s="1" t="s">
        <v>30</v>
      </c>
      <c r="AE15" s="1" t="s">
        <v>30</v>
      </c>
      <c r="AF15" s="1" t="s">
        <v>30</v>
      </c>
      <c r="AG15" s="1" t="s">
        <v>30</v>
      </c>
    </row>
    <row r="16">
      <c r="A16" s="1">
        <v>1.0</v>
      </c>
      <c r="B16" s="2">
        <v>42906.0</v>
      </c>
      <c r="C16" s="1">
        <f t="shared" si="1"/>
        <v>25</v>
      </c>
      <c r="D16" s="1">
        <v>2017.0</v>
      </c>
      <c r="E16" s="1" t="s">
        <v>185</v>
      </c>
      <c r="F16" s="1" t="s">
        <v>186</v>
      </c>
      <c r="G16" s="1" t="s">
        <v>48</v>
      </c>
      <c r="H16" s="1" t="s">
        <v>29</v>
      </c>
      <c r="I16" s="1">
        <f t="shared" si="4"/>
        <v>87</v>
      </c>
      <c r="J16" s="1">
        <v>19.0</v>
      </c>
      <c r="K16" s="1">
        <v>4.0</v>
      </c>
      <c r="L16" s="1">
        <v>39.0</v>
      </c>
      <c r="M16" s="1">
        <v>0.0</v>
      </c>
      <c r="N16" s="1">
        <v>5.0</v>
      </c>
      <c r="O16" s="1">
        <v>20.0</v>
      </c>
      <c r="P16" s="1">
        <v>22.0</v>
      </c>
      <c r="Q16" s="1">
        <v>0.0</v>
      </c>
      <c r="R16" s="1">
        <v>0.0</v>
      </c>
      <c r="S16" s="1">
        <v>0.0</v>
      </c>
      <c r="T16" s="1">
        <v>0.0</v>
      </c>
      <c r="U16" s="1">
        <v>0.0</v>
      </c>
      <c r="V16" s="1">
        <v>0.0</v>
      </c>
      <c r="W16" s="1">
        <v>0.0</v>
      </c>
      <c r="X16" s="1">
        <v>0.0</v>
      </c>
      <c r="Y16" s="1">
        <f t="shared" si="2"/>
        <v>22</v>
      </c>
      <c r="Z16" s="1">
        <f t="shared" si="3"/>
        <v>5</v>
      </c>
      <c r="AA16" s="1">
        <v>1.0</v>
      </c>
      <c r="AB16" s="1" t="s">
        <v>74</v>
      </c>
      <c r="AC16" s="1">
        <v>0.0</v>
      </c>
      <c r="AD16" s="1" t="s">
        <v>30</v>
      </c>
      <c r="AE16" s="1" t="s">
        <v>30</v>
      </c>
      <c r="AF16" s="1" t="s">
        <v>30</v>
      </c>
      <c r="AG16" s="1" t="s">
        <v>30</v>
      </c>
    </row>
    <row r="17">
      <c r="A17" s="1">
        <v>1.0</v>
      </c>
      <c r="B17" s="2">
        <v>42906.0</v>
      </c>
      <c r="C17" s="1">
        <f t="shared" si="1"/>
        <v>25</v>
      </c>
      <c r="D17" s="1">
        <v>2017.0</v>
      </c>
      <c r="E17" s="1" t="s">
        <v>187</v>
      </c>
      <c r="F17" s="1" t="s">
        <v>186</v>
      </c>
      <c r="G17" s="1" t="s">
        <v>48</v>
      </c>
      <c r="H17" s="1" t="s">
        <v>31</v>
      </c>
      <c r="I17" s="1">
        <f t="shared" si="4"/>
        <v>341</v>
      </c>
      <c r="J17" s="1">
        <v>76.0</v>
      </c>
      <c r="K17" s="1">
        <v>24.0</v>
      </c>
      <c r="L17" s="1">
        <v>149.0</v>
      </c>
      <c r="M17" s="1">
        <v>0.0</v>
      </c>
      <c r="N17" s="1">
        <v>22.0</v>
      </c>
      <c r="O17" s="1">
        <v>70.0</v>
      </c>
      <c r="P17" s="1">
        <v>70.0</v>
      </c>
      <c r="Q17" s="1">
        <v>2.0</v>
      </c>
      <c r="R17" s="1">
        <v>0.0</v>
      </c>
      <c r="S17" s="1">
        <v>0.0</v>
      </c>
      <c r="T17" s="1">
        <v>0.0</v>
      </c>
      <c r="U17" s="1">
        <v>0.0</v>
      </c>
      <c r="V17" s="1">
        <v>0.0</v>
      </c>
      <c r="W17" s="1">
        <v>0.0</v>
      </c>
      <c r="X17" s="1">
        <v>0.0</v>
      </c>
      <c r="Y17" s="1">
        <f t="shared" si="2"/>
        <v>70</v>
      </c>
      <c r="Z17" s="1">
        <f t="shared" si="3"/>
        <v>22</v>
      </c>
      <c r="AA17" s="1">
        <v>1.0</v>
      </c>
      <c r="AC17" s="1">
        <v>0.0</v>
      </c>
      <c r="AD17" s="1" t="s">
        <v>30</v>
      </c>
      <c r="AE17" s="1" t="s">
        <v>30</v>
      </c>
      <c r="AF17" s="1" t="s">
        <v>30</v>
      </c>
      <c r="AG17" s="1" t="s">
        <v>30</v>
      </c>
    </row>
    <row r="18">
      <c r="A18" s="1">
        <v>1.0</v>
      </c>
      <c r="B18" s="2">
        <v>42906.0</v>
      </c>
      <c r="C18" s="1">
        <f t="shared" si="1"/>
        <v>25</v>
      </c>
      <c r="D18" s="1">
        <v>2017.0</v>
      </c>
      <c r="E18" s="1" t="s">
        <v>188</v>
      </c>
      <c r="F18" s="1" t="s">
        <v>189</v>
      </c>
      <c r="G18" s="1" t="s">
        <v>75</v>
      </c>
      <c r="H18" s="1" t="s">
        <v>29</v>
      </c>
      <c r="I18" s="1">
        <f t="shared" si="4"/>
        <v>4</v>
      </c>
      <c r="J18" s="1">
        <v>1.0</v>
      </c>
      <c r="K18" s="1">
        <v>1.0</v>
      </c>
      <c r="L18" s="1">
        <v>1.0</v>
      </c>
      <c r="M18" s="1">
        <v>0.0</v>
      </c>
      <c r="N18" s="1">
        <v>0.0</v>
      </c>
      <c r="O18" s="1">
        <v>1.0</v>
      </c>
      <c r="P18" s="1">
        <v>1.0</v>
      </c>
      <c r="Q18" s="1">
        <v>0.0</v>
      </c>
      <c r="R18" s="1">
        <v>0.0</v>
      </c>
      <c r="S18" s="1">
        <v>0.0</v>
      </c>
      <c r="T18" s="1">
        <v>0.0</v>
      </c>
      <c r="U18" s="1">
        <v>0.0</v>
      </c>
      <c r="V18" s="1">
        <v>0.0</v>
      </c>
      <c r="W18" s="1">
        <v>0.0</v>
      </c>
      <c r="X18" s="1">
        <v>0.0</v>
      </c>
      <c r="Y18" s="1">
        <f t="shared" si="2"/>
        <v>1</v>
      </c>
      <c r="Z18" s="1">
        <f t="shared" si="3"/>
        <v>0</v>
      </c>
      <c r="AA18" s="1">
        <v>1.0</v>
      </c>
      <c r="AC18" s="1">
        <v>0.0</v>
      </c>
      <c r="AD18" s="1" t="s">
        <v>30</v>
      </c>
      <c r="AE18" s="1" t="s">
        <v>30</v>
      </c>
      <c r="AF18" s="1" t="s">
        <v>30</v>
      </c>
      <c r="AG18" s="1" t="s">
        <v>30</v>
      </c>
    </row>
    <row r="19">
      <c r="A19" s="1">
        <v>1.0</v>
      </c>
      <c r="B19" s="2">
        <v>42906.0</v>
      </c>
      <c r="C19" s="1">
        <f t="shared" si="1"/>
        <v>25</v>
      </c>
      <c r="D19" s="1">
        <v>2017.0</v>
      </c>
      <c r="E19" s="1" t="s">
        <v>190</v>
      </c>
      <c r="F19" s="1" t="s">
        <v>189</v>
      </c>
      <c r="G19" s="1" t="s">
        <v>75</v>
      </c>
      <c r="H19" s="1" t="s">
        <v>31</v>
      </c>
      <c r="I19" s="1">
        <f t="shared" si="4"/>
        <v>142</v>
      </c>
      <c r="J19" s="1">
        <v>1.0</v>
      </c>
      <c r="K19" s="1">
        <v>8.0</v>
      </c>
      <c r="L19" s="1">
        <v>74.0</v>
      </c>
      <c r="M19" s="1">
        <v>0.0</v>
      </c>
      <c r="N19" s="1">
        <v>8.0</v>
      </c>
      <c r="O19" s="1">
        <v>51.0</v>
      </c>
      <c r="P19" s="1">
        <v>55.0</v>
      </c>
      <c r="Q19" s="1">
        <v>0.0</v>
      </c>
      <c r="R19" s="1">
        <v>0.0</v>
      </c>
      <c r="S19" s="1">
        <v>0.0</v>
      </c>
      <c r="T19" s="1">
        <v>0.0</v>
      </c>
      <c r="U19" s="1">
        <v>0.0</v>
      </c>
      <c r="V19" s="1">
        <v>0.0</v>
      </c>
      <c r="W19" s="1">
        <v>0.0</v>
      </c>
      <c r="X19" s="1">
        <v>0.0</v>
      </c>
      <c r="Y19" s="1">
        <f t="shared" si="2"/>
        <v>55</v>
      </c>
      <c r="Z19" s="1">
        <f t="shared" si="3"/>
        <v>8</v>
      </c>
      <c r="AA19" s="1">
        <v>1.0</v>
      </c>
      <c r="AB19" s="1" t="s">
        <v>101</v>
      </c>
      <c r="AC19" s="1">
        <v>0.0</v>
      </c>
      <c r="AD19" s="1" t="s">
        <v>30</v>
      </c>
      <c r="AE19" s="1" t="s">
        <v>30</v>
      </c>
      <c r="AF19" s="1" t="s">
        <v>30</v>
      </c>
      <c r="AG19" s="1" t="s">
        <v>30</v>
      </c>
    </row>
    <row r="20">
      <c r="A20" s="1">
        <v>1.0</v>
      </c>
      <c r="B20" s="2">
        <v>42906.0</v>
      </c>
      <c r="C20" s="1">
        <f t="shared" si="1"/>
        <v>25</v>
      </c>
      <c r="D20" s="1">
        <v>2017.0</v>
      </c>
      <c r="E20" s="1" t="s">
        <v>191</v>
      </c>
      <c r="F20" s="1" t="s">
        <v>189</v>
      </c>
      <c r="G20" s="1" t="s">
        <v>44</v>
      </c>
      <c r="H20" s="1" t="s">
        <v>29</v>
      </c>
      <c r="I20" s="1">
        <f t="shared" si="4"/>
        <v>34</v>
      </c>
      <c r="J20" s="1">
        <v>9.0</v>
      </c>
      <c r="K20" s="1">
        <v>1.0</v>
      </c>
      <c r="L20" s="1">
        <v>16.0</v>
      </c>
      <c r="M20" s="1">
        <v>0.0</v>
      </c>
      <c r="N20" s="1">
        <v>1.0</v>
      </c>
      <c r="O20" s="1">
        <v>7.0</v>
      </c>
      <c r="P20" s="1">
        <v>7.0</v>
      </c>
      <c r="Q20" s="1">
        <v>0.0</v>
      </c>
      <c r="R20" s="1">
        <v>0.0</v>
      </c>
      <c r="S20" s="1">
        <v>0.0</v>
      </c>
      <c r="T20" s="1">
        <v>0.0</v>
      </c>
      <c r="U20" s="1">
        <v>0.0</v>
      </c>
      <c r="V20" s="1">
        <v>0.0</v>
      </c>
      <c r="W20" s="1">
        <v>0.0</v>
      </c>
      <c r="X20" s="1">
        <v>0.0</v>
      </c>
      <c r="Y20" s="1">
        <f t="shared" si="2"/>
        <v>7</v>
      </c>
      <c r="Z20" s="1">
        <f t="shared" si="3"/>
        <v>1</v>
      </c>
      <c r="AA20" s="1">
        <v>1.0</v>
      </c>
      <c r="AC20" s="1">
        <v>0.0</v>
      </c>
      <c r="AD20" s="1" t="s">
        <v>30</v>
      </c>
      <c r="AE20" s="1" t="s">
        <v>30</v>
      </c>
      <c r="AF20" s="1" t="s">
        <v>30</v>
      </c>
      <c r="AG20" s="1" t="s">
        <v>30</v>
      </c>
    </row>
    <row r="21" ht="15.75" customHeight="1">
      <c r="A21" s="1">
        <v>1.0</v>
      </c>
      <c r="B21" s="2">
        <v>42906.0</v>
      </c>
      <c r="C21" s="1">
        <f t="shared" si="1"/>
        <v>25</v>
      </c>
      <c r="D21" s="1">
        <v>2017.0</v>
      </c>
      <c r="E21" s="1" t="s">
        <v>192</v>
      </c>
      <c r="F21" s="1" t="s">
        <v>189</v>
      </c>
      <c r="G21" s="1" t="s">
        <v>44</v>
      </c>
      <c r="H21" s="1" t="s">
        <v>31</v>
      </c>
      <c r="I21" s="1">
        <f t="shared" si="4"/>
        <v>116</v>
      </c>
      <c r="J21" s="1">
        <v>26.0</v>
      </c>
      <c r="K21" s="1">
        <v>1.0</v>
      </c>
      <c r="L21" s="1">
        <v>59.0</v>
      </c>
      <c r="M21" s="1">
        <v>0.0</v>
      </c>
      <c r="N21" s="1">
        <v>29.0</v>
      </c>
      <c r="O21" s="1">
        <v>1.0</v>
      </c>
      <c r="P21" s="1">
        <v>29.0</v>
      </c>
      <c r="Q21" s="1">
        <v>0.0</v>
      </c>
      <c r="R21" s="1">
        <v>0.0</v>
      </c>
      <c r="S21" s="1">
        <v>0.0</v>
      </c>
      <c r="T21" s="1">
        <v>0.0</v>
      </c>
      <c r="U21" s="1">
        <v>0.0</v>
      </c>
      <c r="V21" s="1">
        <v>0.0</v>
      </c>
      <c r="W21" s="1">
        <v>0.0</v>
      </c>
      <c r="X21" s="1">
        <v>0.0</v>
      </c>
      <c r="Y21" s="1">
        <f t="shared" si="2"/>
        <v>29</v>
      </c>
      <c r="Z21" s="1">
        <f t="shared" si="3"/>
        <v>29</v>
      </c>
      <c r="AA21" s="1">
        <v>1.0</v>
      </c>
      <c r="AB21" s="1" t="s">
        <v>130</v>
      </c>
      <c r="AC21" s="1">
        <v>0.0</v>
      </c>
      <c r="AD21" s="1" t="s">
        <v>30</v>
      </c>
      <c r="AE21" s="1" t="s">
        <v>30</v>
      </c>
      <c r="AF21" s="1" t="s">
        <v>30</v>
      </c>
      <c r="AG21" s="1" t="s">
        <v>30</v>
      </c>
    </row>
    <row r="22" ht="15.75" customHeight="1">
      <c r="A22" s="1">
        <v>1.0</v>
      </c>
      <c r="B22" s="2">
        <v>42912.0</v>
      </c>
      <c r="C22" s="1">
        <f t="shared" si="1"/>
        <v>26</v>
      </c>
      <c r="D22" s="1">
        <v>2017.0</v>
      </c>
      <c r="E22" s="1" t="s">
        <v>160</v>
      </c>
      <c r="F22" s="1" t="s">
        <v>161</v>
      </c>
      <c r="G22" s="1" t="s">
        <v>40</v>
      </c>
      <c r="H22" s="1" t="s">
        <v>29</v>
      </c>
      <c r="I22" s="1">
        <f t="shared" ref="I22:I31" si="5">SUM(J22,O22,N22,K22)</f>
        <v>7</v>
      </c>
      <c r="J22" s="1">
        <v>3.0</v>
      </c>
      <c r="K22" s="1">
        <v>0.0</v>
      </c>
      <c r="L22" s="1">
        <v>7.0</v>
      </c>
      <c r="M22" s="1">
        <v>0.0</v>
      </c>
      <c r="N22" s="1">
        <v>0.0</v>
      </c>
      <c r="O22" s="1">
        <v>4.0</v>
      </c>
      <c r="P22" s="1">
        <v>4.0</v>
      </c>
      <c r="Q22" s="1">
        <v>0.0</v>
      </c>
      <c r="R22" s="1">
        <v>0.0</v>
      </c>
      <c r="S22" s="1">
        <v>0.0</v>
      </c>
      <c r="T22" s="1">
        <v>0.0</v>
      </c>
      <c r="U22" s="1">
        <v>0.0</v>
      </c>
      <c r="V22" s="1">
        <v>0.0</v>
      </c>
      <c r="W22" s="1">
        <v>0.0</v>
      </c>
      <c r="X22" s="1">
        <v>0.0</v>
      </c>
      <c r="Y22" s="1">
        <f t="shared" si="2"/>
        <v>4</v>
      </c>
      <c r="Z22" s="1">
        <f t="shared" si="3"/>
        <v>0</v>
      </c>
      <c r="AA22" s="1">
        <v>1.0</v>
      </c>
      <c r="AC22" s="1">
        <v>1.0</v>
      </c>
      <c r="AD22" s="1">
        <v>86.0</v>
      </c>
      <c r="AE22" s="1" t="s">
        <v>162</v>
      </c>
      <c r="AF22" s="1">
        <v>0.0</v>
      </c>
      <c r="AG22" s="1">
        <v>0.95</v>
      </c>
    </row>
    <row r="23" ht="15.75" customHeight="1">
      <c r="A23" s="1">
        <v>1.0</v>
      </c>
      <c r="B23" s="2">
        <v>42912.0</v>
      </c>
      <c r="C23" s="1">
        <f t="shared" si="1"/>
        <v>26</v>
      </c>
      <c r="D23" s="1">
        <v>2017.0</v>
      </c>
      <c r="E23" s="1" t="s">
        <v>163</v>
      </c>
      <c r="F23" s="1" t="s">
        <v>161</v>
      </c>
      <c r="G23" s="1" t="s">
        <v>40</v>
      </c>
      <c r="H23" s="1" t="s">
        <v>31</v>
      </c>
      <c r="I23" s="1">
        <f t="shared" si="5"/>
        <v>14</v>
      </c>
      <c r="J23" s="1">
        <v>9.0</v>
      </c>
      <c r="K23" s="1">
        <v>0.0</v>
      </c>
      <c r="L23" s="1">
        <v>14.0</v>
      </c>
      <c r="M23" s="1">
        <v>0.0</v>
      </c>
      <c r="N23" s="1">
        <v>0.0</v>
      </c>
      <c r="O23" s="1">
        <v>5.0</v>
      </c>
      <c r="P23" s="1">
        <v>5.0</v>
      </c>
      <c r="Q23" s="1">
        <v>0.0</v>
      </c>
      <c r="R23" s="1">
        <v>0.0</v>
      </c>
      <c r="S23" s="1">
        <v>0.0</v>
      </c>
      <c r="T23" s="1">
        <v>0.0</v>
      </c>
      <c r="U23" s="1">
        <v>0.0</v>
      </c>
      <c r="V23" s="1">
        <v>0.0</v>
      </c>
      <c r="W23" s="1">
        <v>0.0</v>
      </c>
      <c r="X23" s="1">
        <v>0.0</v>
      </c>
      <c r="Y23" s="1">
        <f t="shared" si="2"/>
        <v>5</v>
      </c>
      <c r="Z23" s="1">
        <f t="shared" si="3"/>
        <v>0</v>
      </c>
      <c r="AA23" s="1">
        <v>1.0</v>
      </c>
      <c r="AC23" s="1">
        <v>1.0</v>
      </c>
      <c r="AD23" s="1">
        <v>86.0</v>
      </c>
      <c r="AE23" s="1" t="s">
        <v>162</v>
      </c>
      <c r="AF23" s="1">
        <v>0.0</v>
      </c>
      <c r="AG23" s="1">
        <v>0.95</v>
      </c>
    </row>
    <row r="24" ht="15.75" customHeight="1">
      <c r="A24" s="1">
        <v>1.0</v>
      </c>
      <c r="B24" s="2">
        <v>42912.0</v>
      </c>
      <c r="C24" s="1">
        <f t="shared" si="1"/>
        <v>26</v>
      </c>
      <c r="D24" s="1">
        <v>2017.0</v>
      </c>
      <c r="E24" s="1" t="s">
        <v>164</v>
      </c>
      <c r="F24" s="1" t="s">
        <v>161</v>
      </c>
      <c r="G24" s="1" t="s">
        <v>41</v>
      </c>
      <c r="H24" s="1" t="s">
        <v>29</v>
      </c>
      <c r="I24" s="1">
        <f t="shared" si="5"/>
        <v>142</v>
      </c>
      <c r="J24" s="1">
        <f t="shared" ref="J24:J27" si="6">L24-O24</f>
        <v>52</v>
      </c>
      <c r="K24" s="1">
        <v>10.0</v>
      </c>
      <c r="L24" s="1">
        <v>122.0</v>
      </c>
      <c r="M24" s="1">
        <v>0.0</v>
      </c>
      <c r="N24" s="1">
        <v>10.0</v>
      </c>
      <c r="O24" s="1">
        <f t="shared" ref="O24:O25" si="7">P24+Q24</f>
        <v>70</v>
      </c>
      <c r="P24" s="1">
        <v>70.0</v>
      </c>
      <c r="Q24" s="1">
        <v>0.0</v>
      </c>
      <c r="R24" s="1">
        <v>0.0</v>
      </c>
      <c r="S24" s="1">
        <v>0.0</v>
      </c>
      <c r="T24" s="1">
        <v>0.0</v>
      </c>
      <c r="U24" s="1">
        <v>0.0</v>
      </c>
      <c r="V24" s="1">
        <v>0.0</v>
      </c>
      <c r="W24" s="1">
        <v>0.0</v>
      </c>
      <c r="X24" s="1">
        <v>0.0</v>
      </c>
      <c r="Y24" s="1">
        <f t="shared" si="2"/>
        <v>70</v>
      </c>
      <c r="Z24" s="1">
        <f t="shared" si="3"/>
        <v>10</v>
      </c>
      <c r="AA24" s="1">
        <v>1.0</v>
      </c>
      <c r="AC24" s="1">
        <v>1.0</v>
      </c>
      <c r="AD24" s="1">
        <v>126.0</v>
      </c>
      <c r="AE24" s="1" t="s">
        <v>162</v>
      </c>
      <c r="AF24" s="1">
        <v>5.0</v>
      </c>
      <c r="AG24" s="1">
        <v>0.66</v>
      </c>
    </row>
    <row r="25" ht="15.75" customHeight="1">
      <c r="A25" s="1">
        <v>1.0</v>
      </c>
      <c r="B25" s="2">
        <v>42912.0</v>
      </c>
      <c r="C25" s="1">
        <f t="shared" si="1"/>
        <v>26</v>
      </c>
      <c r="D25" s="1">
        <v>2017.0</v>
      </c>
      <c r="E25" s="1" t="s">
        <v>165</v>
      </c>
      <c r="F25" s="1" t="s">
        <v>161</v>
      </c>
      <c r="G25" s="1" t="s">
        <v>41</v>
      </c>
      <c r="H25" s="1" t="s">
        <v>31</v>
      </c>
      <c r="I25" s="1">
        <f t="shared" si="5"/>
        <v>153</v>
      </c>
      <c r="J25" s="1">
        <f t="shared" si="6"/>
        <v>20</v>
      </c>
      <c r="K25" s="1">
        <v>4.0</v>
      </c>
      <c r="L25" s="1">
        <v>144.0</v>
      </c>
      <c r="M25" s="1">
        <v>0.0</v>
      </c>
      <c r="N25" s="1">
        <v>5.0</v>
      </c>
      <c r="O25" s="1">
        <f t="shared" si="7"/>
        <v>124</v>
      </c>
      <c r="P25" s="1">
        <v>124.0</v>
      </c>
      <c r="Q25" s="1">
        <v>0.0</v>
      </c>
      <c r="R25" s="1">
        <v>0.0</v>
      </c>
      <c r="S25" s="1">
        <v>0.0</v>
      </c>
      <c r="T25" s="1">
        <v>0.0</v>
      </c>
      <c r="U25" s="1">
        <v>0.0</v>
      </c>
      <c r="V25" s="1">
        <v>1.0</v>
      </c>
      <c r="W25" s="1">
        <v>0.0</v>
      </c>
      <c r="X25" s="1">
        <v>0.0</v>
      </c>
      <c r="Y25" s="1">
        <f t="shared" si="2"/>
        <v>124</v>
      </c>
      <c r="Z25" s="1">
        <f t="shared" si="3"/>
        <v>5</v>
      </c>
      <c r="AA25" s="1">
        <v>1.0</v>
      </c>
      <c r="AC25" s="1">
        <v>1.0</v>
      </c>
      <c r="AD25" s="1">
        <v>126.0</v>
      </c>
      <c r="AE25" s="1" t="s">
        <v>162</v>
      </c>
      <c r="AF25" s="1">
        <v>5.0</v>
      </c>
      <c r="AG25" s="1">
        <v>0.66</v>
      </c>
    </row>
    <row r="26" ht="15.75" customHeight="1">
      <c r="A26" s="1">
        <v>1.0</v>
      </c>
      <c r="B26" s="2">
        <v>42912.0</v>
      </c>
      <c r="C26" s="1">
        <f t="shared" si="1"/>
        <v>26</v>
      </c>
      <c r="D26" s="1">
        <v>2017.0</v>
      </c>
      <c r="E26" s="1" t="s">
        <v>166</v>
      </c>
      <c r="F26" s="1" t="s">
        <v>161</v>
      </c>
      <c r="G26" s="1" t="s">
        <v>42</v>
      </c>
      <c r="H26" s="1" t="s">
        <v>29</v>
      </c>
      <c r="I26" s="1">
        <f t="shared" si="5"/>
        <v>61</v>
      </c>
      <c r="J26" s="1">
        <f t="shared" si="6"/>
        <v>41</v>
      </c>
      <c r="K26" s="1">
        <v>2.0</v>
      </c>
      <c r="L26" s="1">
        <v>58.0</v>
      </c>
      <c r="M26" s="1">
        <v>0.0</v>
      </c>
      <c r="N26" s="1">
        <v>1.0</v>
      </c>
      <c r="O26" s="1">
        <f>P26</f>
        <v>17</v>
      </c>
      <c r="P26" s="1">
        <v>17.0</v>
      </c>
      <c r="Q26" s="1">
        <v>0.0</v>
      </c>
      <c r="R26" s="1">
        <v>0.0</v>
      </c>
      <c r="S26" s="1">
        <v>0.0</v>
      </c>
      <c r="T26" s="1">
        <v>0.0</v>
      </c>
      <c r="U26" s="1">
        <v>0.0</v>
      </c>
      <c r="V26" s="1">
        <v>0.0</v>
      </c>
      <c r="W26" s="1">
        <v>0.0</v>
      </c>
      <c r="X26" s="1">
        <v>0.0</v>
      </c>
      <c r="Y26" s="1">
        <f t="shared" si="2"/>
        <v>17</v>
      </c>
      <c r="Z26" s="1">
        <f t="shared" si="3"/>
        <v>1</v>
      </c>
      <c r="AA26" s="1">
        <v>1.0</v>
      </c>
      <c r="AC26" s="1">
        <v>1.0</v>
      </c>
      <c r="AD26" s="1">
        <v>121.0</v>
      </c>
      <c r="AE26" s="1" t="s">
        <v>162</v>
      </c>
      <c r="AF26" s="1">
        <v>35.0</v>
      </c>
      <c r="AG26" s="1">
        <v>0.66</v>
      </c>
    </row>
    <row r="27" ht="15.75" customHeight="1">
      <c r="A27" s="1">
        <v>1.0</v>
      </c>
      <c r="B27" s="2">
        <v>42912.0</v>
      </c>
      <c r="C27" s="1">
        <f t="shared" si="1"/>
        <v>26</v>
      </c>
      <c r="D27" s="1">
        <v>2017.0</v>
      </c>
      <c r="E27" s="1" t="s">
        <v>167</v>
      </c>
      <c r="F27" s="1" t="s">
        <v>161</v>
      </c>
      <c r="G27" s="1" t="s">
        <v>42</v>
      </c>
      <c r="H27" s="1" t="s">
        <v>31</v>
      </c>
      <c r="I27" s="1">
        <f t="shared" si="5"/>
        <v>93</v>
      </c>
      <c r="J27" s="1">
        <f t="shared" si="6"/>
        <v>65</v>
      </c>
      <c r="K27" s="1">
        <v>1.0</v>
      </c>
      <c r="L27" s="1">
        <v>90.0</v>
      </c>
      <c r="M27" s="1">
        <v>0.0</v>
      </c>
      <c r="N27" s="1">
        <v>2.0</v>
      </c>
      <c r="O27" s="1">
        <f>P27+Q27</f>
        <v>25</v>
      </c>
      <c r="P27" s="1">
        <v>24.0</v>
      </c>
      <c r="Q27" s="1">
        <v>1.0</v>
      </c>
      <c r="R27" s="1">
        <v>0.0</v>
      </c>
      <c r="S27" s="1">
        <v>0.0</v>
      </c>
      <c r="T27" s="1">
        <v>0.0</v>
      </c>
      <c r="U27" s="1">
        <v>0.0</v>
      </c>
      <c r="V27" s="1">
        <v>0.0</v>
      </c>
      <c r="W27" s="1">
        <v>0.0</v>
      </c>
      <c r="X27" s="1">
        <v>0.0</v>
      </c>
      <c r="Y27" s="1">
        <f t="shared" si="2"/>
        <v>24</v>
      </c>
      <c r="Z27" s="1">
        <f t="shared" si="3"/>
        <v>2</v>
      </c>
      <c r="AA27" s="1">
        <v>1.0</v>
      </c>
      <c r="AC27" s="1">
        <v>1.0</v>
      </c>
      <c r="AD27" s="1">
        <v>121.0</v>
      </c>
      <c r="AE27" s="1" t="s">
        <v>162</v>
      </c>
      <c r="AF27" s="1">
        <v>35.0</v>
      </c>
      <c r="AG27" s="1">
        <v>0.66</v>
      </c>
    </row>
    <row r="28" ht="15.75" customHeight="1">
      <c r="A28" s="1">
        <v>1.0</v>
      </c>
      <c r="B28" s="2">
        <v>42912.0</v>
      </c>
      <c r="C28" s="1">
        <f t="shared" si="1"/>
        <v>26</v>
      </c>
      <c r="D28" s="1">
        <v>2017.0</v>
      </c>
      <c r="E28" s="1" t="s">
        <v>168</v>
      </c>
      <c r="F28" s="1" t="s">
        <v>161</v>
      </c>
      <c r="G28" s="1" t="s">
        <v>169</v>
      </c>
      <c r="H28" s="1" t="s">
        <v>170</v>
      </c>
      <c r="I28" s="1">
        <f t="shared" si="5"/>
        <v>17</v>
      </c>
      <c r="J28" s="1">
        <v>6.0</v>
      </c>
      <c r="K28" s="1">
        <v>1.0</v>
      </c>
      <c r="L28" s="1">
        <v>15.0</v>
      </c>
      <c r="M28" s="1">
        <v>0.0</v>
      </c>
      <c r="N28" s="1">
        <v>1.0</v>
      </c>
      <c r="O28" s="1">
        <v>9.0</v>
      </c>
      <c r="P28" s="1">
        <v>10.0</v>
      </c>
      <c r="Q28" s="1">
        <v>0.0</v>
      </c>
      <c r="R28" s="1">
        <v>0.0</v>
      </c>
      <c r="S28" s="1">
        <v>0.0</v>
      </c>
      <c r="T28" s="1">
        <v>0.0</v>
      </c>
      <c r="U28" s="1">
        <v>0.0</v>
      </c>
      <c r="V28" s="1">
        <v>0.0</v>
      </c>
      <c r="W28" s="1">
        <v>0.0</v>
      </c>
      <c r="X28" s="1">
        <v>0.0</v>
      </c>
      <c r="Y28" s="1">
        <f t="shared" si="2"/>
        <v>10</v>
      </c>
      <c r="Z28" s="1">
        <f t="shared" si="3"/>
        <v>1</v>
      </c>
      <c r="AA28" s="1">
        <v>1.0</v>
      </c>
      <c r="AC28" s="1">
        <v>1.0</v>
      </c>
      <c r="AD28" s="1">
        <v>120.0</v>
      </c>
      <c r="AE28" s="1" t="s">
        <v>171</v>
      </c>
      <c r="AF28" s="1">
        <v>5.0</v>
      </c>
      <c r="AG28" s="1">
        <v>0.5</v>
      </c>
    </row>
    <row r="29" ht="15.75" customHeight="1">
      <c r="A29" s="1">
        <v>1.0</v>
      </c>
      <c r="B29" s="2">
        <v>42912.0</v>
      </c>
      <c r="C29" s="1">
        <f t="shared" si="1"/>
        <v>26</v>
      </c>
      <c r="D29" s="1">
        <v>2017.0</v>
      </c>
      <c r="E29" s="1" t="s">
        <v>172</v>
      </c>
      <c r="F29" s="1" t="s">
        <v>161</v>
      </c>
      <c r="G29" s="1" t="s">
        <v>169</v>
      </c>
      <c r="H29" s="1" t="s">
        <v>173</v>
      </c>
      <c r="I29" s="1">
        <f t="shared" si="5"/>
        <v>37</v>
      </c>
      <c r="J29" s="1">
        <v>12.0</v>
      </c>
      <c r="K29" s="1">
        <v>2.0</v>
      </c>
      <c r="L29" s="1">
        <v>33.0</v>
      </c>
      <c r="M29" s="1">
        <v>0.0</v>
      </c>
      <c r="N29" s="1">
        <v>2.0</v>
      </c>
      <c r="O29" s="1">
        <v>21.0</v>
      </c>
      <c r="P29" s="1">
        <v>21.0</v>
      </c>
      <c r="Q29" s="1">
        <v>0.0</v>
      </c>
      <c r="R29" s="1">
        <v>0.0</v>
      </c>
      <c r="S29" s="1">
        <v>0.0</v>
      </c>
      <c r="T29" s="1">
        <v>0.0</v>
      </c>
      <c r="U29" s="1">
        <v>0.0</v>
      </c>
      <c r="V29" s="1">
        <v>0.0</v>
      </c>
      <c r="W29" s="1">
        <v>0.0</v>
      </c>
      <c r="X29" s="1">
        <v>0.0</v>
      </c>
      <c r="Y29" s="1">
        <f t="shared" si="2"/>
        <v>21</v>
      </c>
      <c r="Z29" s="1">
        <f t="shared" si="3"/>
        <v>2</v>
      </c>
      <c r="AA29" s="1">
        <v>1.0</v>
      </c>
      <c r="AC29" s="1">
        <v>1.0</v>
      </c>
      <c r="AD29" s="1">
        <v>120.0</v>
      </c>
      <c r="AE29" s="1" t="s">
        <v>171</v>
      </c>
      <c r="AF29" s="1">
        <v>5.0</v>
      </c>
      <c r="AG29" s="1">
        <v>0.5</v>
      </c>
    </row>
    <row r="30" ht="15.75" customHeight="1">
      <c r="A30" s="1">
        <v>1.0</v>
      </c>
      <c r="B30" s="2">
        <v>42912.0</v>
      </c>
      <c r="C30" s="1">
        <f t="shared" si="1"/>
        <v>26</v>
      </c>
      <c r="D30" s="1">
        <v>2017.0</v>
      </c>
      <c r="E30" s="1" t="s">
        <v>174</v>
      </c>
      <c r="F30" s="1" t="s">
        <v>161</v>
      </c>
      <c r="G30" s="1" t="s">
        <v>175</v>
      </c>
      <c r="H30" s="1" t="s">
        <v>29</v>
      </c>
      <c r="I30" s="1">
        <f t="shared" si="5"/>
        <v>107</v>
      </c>
      <c r="J30" s="1">
        <v>36.0</v>
      </c>
      <c r="K30" s="1">
        <v>7.0</v>
      </c>
      <c r="L30" s="1">
        <v>45.0</v>
      </c>
      <c r="M30" s="1">
        <v>0.0</v>
      </c>
      <c r="N30" s="1">
        <v>6.0</v>
      </c>
      <c r="O30" s="1">
        <v>58.0</v>
      </c>
      <c r="P30" s="1">
        <v>60.0</v>
      </c>
      <c r="Q30" s="1">
        <v>0.0</v>
      </c>
      <c r="R30" s="1">
        <v>0.0</v>
      </c>
      <c r="S30" s="1">
        <v>0.0</v>
      </c>
      <c r="T30" s="1">
        <v>0.0</v>
      </c>
      <c r="U30" s="1">
        <v>0.0</v>
      </c>
      <c r="V30" s="1">
        <v>0.0</v>
      </c>
      <c r="W30" s="1">
        <v>0.0</v>
      </c>
      <c r="X30" s="1">
        <v>0.0</v>
      </c>
      <c r="Y30" s="1">
        <f t="shared" si="2"/>
        <v>60</v>
      </c>
      <c r="Z30" s="1">
        <f t="shared" si="3"/>
        <v>6</v>
      </c>
      <c r="AA30" s="1">
        <v>1.0</v>
      </c>
      <c r="AC30" s="1">
        <v>1.0</v>
      </c>
      <c r="AD30" s="1">
        <v>102.0</v>
      </c>
      <c r="AE30" s="1" t="s">
        <v>171</v>
      </c>
      <c r="AF30" s="1">
        <v>35.0</v>
      </c>
      <c r="AG30" s="1">
        <v>0.33</v>
      </c>
    </row>
    <row r="31" ht="15.75" customHeight="1">
      <c r="A31" s="1">
        <v>1.0</v>
      </c>
      <c r="B31" s="2">
        <v>42912.0</v>
      </c>
      <c r="C31" s="1">
        <f t="shared" si="1"/>
        <v>26</v>
      </c>
      <c r="D31" s="1">
        <v>2017.0</v>
      </c>
      <c r="E31" s="1" t="s">
        <v>176</v>
      </c>
      <c r="F31" s="1" t="s">
        <v>161</v>
      </c>
      <c r="G31" s="1" t="s">
        <v>175</v>
      </c>
      <c r="H31" s="1" t="s">
        <v>31</v>
      </c>
      <c r="I31" s="1">
        <f t="shared" si="5"/>
        <v>48</v>
      </c>
      <c r="J31" s="1">
        <v>9.0</v>
      </c>
      <c r="K31" s="1">
        <v>5.0</v>
      </c>
      <c r="L31" s="1">
        <v>39.0</v>
      </c>
      <c r="M31" s="1">
        <v>0.0</v>
      </c>
      <c r="N31" s="1">
        <v>4.0</v>
      </c>
      <c r="O31" s="1">
        <v>30.0</v>
      </c>
      <c r="P31" s="1">
        <v>19.0</v>
      </c>
      <c r="Q31" s="1">
        <v>0.0</v>
      </c>
      <c r="R31" s="1">
        <v>0.0</v>
      </c>
      <c r="S31" s="1">
        <v>0.0</v>
      </c>
      <c r="T31" s="1">
        <v>0.0</v>
      </c>
      <c r="U31" s="1">
        <v>0.0</v>
      </c>
      <c r="V31" s="1">
        <v>1.0</v>
      </c>
      <c r="W31" s="1">
        <v>0.0</v>
      </c>
      <c r="X31" s="1">
        <v>0.0</v>
      </c>
      <c r="Y31" s="1">
        <f t="shared" si="2"/>
        <v>19</v>
      </c>
      <c r="Z31" s="1">
        <f t="shared" si="3"/>
        <v>4</v>
      </c>
      <c r="AA31" s="1">
        <v>1.0</v>
      </c>
      <c r="AC31" s="1">
        <v>1.0</v>
      </c>
      <c r="AD31" s="1">
        <v>102.0</v>
      </c>
      <c r="AE31" s="1" t="s">
        <v>171</v>
      </c>
      <c r="AF31" s="1">
        <v>35.0</v>
      </c>
      <c r="AG31" s="1">
        <v>0.33</v>
      </c>
    </row>
    <row r="32" ht="15.75" customHeight="1">
      <c r="A32" s="1">
        <v>1.0</v>
      </c>
      <c r="B32" s="2">
        <v>42912.0</v>
      </c>
      <c r="C32" s="1">
        <f t="shared" si="1"/>
        <v>26</v>
      </c>
      <c r="D32" s="1">
        <v>2017.0</v>
      </c>
      <c r="E32" s="1" t="s">
        <v>177</v>
      </c>
      <c r="F32" s="1" t="s">
        <v>161</v>
      </c>
      <c r="G32" s="1" t="s">
        <v>178</v>
      </c>
      <c r="H32" s="1" t="s">
        <v>193</v>
      </c>
      <c r="I32" s="1" t="s">
        <v>30</v>
      </c>
      <c r="J32" s="1" t="s">
        <v>30</v>
      </c>
      <c r="K32" s="1" t="s">
        <v>30</v>
      </c>
      <c r="L32" s="1" t="s">
        <v>30</v>
      </c>
      <c r="M32" s="1" t="s">
        <v>30</v>
      </c>
      <c r="N32" s="1" t="s">
        <v>30</v>
      </c>
      <c r="O32" s="1" t="s">
        <v>30</v>
      </c>
      <c r="P32" s="1" t="s">
        <v>30</v>
      </c>
      <c r="Q32" s="1" t="s">
        <v>30</v>
      </c>
      <c r="R32" s="1" t="s">
        <v>30</v>
      </c>
      <c r="S32" s="1" t="s">
        <v>30</v>
      </c>
      <c r="T32" s="1" t="s">
        <v>30</v>
      </c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Z32" s="1" t="s">
        <v>30</v>
      </c>
      <c r="AA32" s="1">
        <v>0.0</v>
      </c>
      <c r="AB32" s="1" t="s">
        <v>194</v>
      </c>
      <c r="AC32" s="1">
        <v>1.0</v>
      </c>
      <c r="AD32" s="1">
        <v>123.0</v>
      </c>
      <c r="AE32" s="1" t="s">
        <v>171</v>
      </c>
      <c r="AF32" s="1">
        <v>0.0</v>
      </c>
      <c r="AG32" s="1">
        <v>0.25</v>
      </c>
    </row>
    <row r="33" ht="15.75" customHeight="1">
      <c r="A33" s="1">
        <v>1.0</v>
      </c>
      <c r="B33" s="2">
        <v>42912.0</v>
      </c>
      <c r="C33" s="1">
        <f t="shared" si="1"/>
        <v>26</v>
      </c>
      <c r="D33" s="1">
        <v>2017.0</v>
      </c>
      <c r="E33" s="1" t="s">
        <v>180</v>
      </c>
      <c r="F33" s="1" t="s">
        <v>161</v>
      </c>
      <c r="G33" s="1" t="s">
        <v>178</v>
      </c>
      <c r="H33" s="1" t="s">
        <v>195</v>
      </c>
      <c r="I33" s="1">
        <f t="shared" ref="I33:I42" si="8">SUM(J33,O33,N33,K33)</f>
        <v>7</v>
      </c>
      <c r="J33" s="1">
        <v>5.0</v>
      </c>
      <c r="K33" s="1">
        <v>0.0</v>
      </c>
      <c r="L33" s="1">
        <v>7.0</v>
      </c>
      <c r="M33" s="1">
        <v>0.0</v>
      </c>
      <c r="N33" s="1">
        <v>0.0</v>
      </c>
      <c r="O33" s="1">
        <v>2.0</v>
      </c>
      <c r="P33" s="1">
        <v>0.0</v>
      </c>
      <c r="Q33" s="1">
        <v>0.0</v>
      </c>
      <c r="R33" s="1">
        <v>0.0</v>
      </c>
      <c r="S33" s="1">
        <v>0.0</v>
      </c>
      <c r="T33" s="1">
        <v>0.0</v>
      </c>
      <c r="U33" s="1">
        <v>0.0</v>
      </c>
      <c r="V33" s="1">
        <v>0.0</v>
      </c>
      <c r="W33" s="1">
        <v>0.0</v>
      </c>
      <c r="X33" s="1">
        <v>0.0</v>
      </c>
      <c r="Y33" s="1">
        <f t="shared" ref="Y33:Y42" si="9">T33+P33</f>
        <v>0</v>
      </c>
      <c r="Z33" s="1">
        <f t="shared" ref="Z33:Z42" si="10">S33+N33</f>
        <v>0</v>
      </c>
      <c r="AA33" s="1">
        <v>0.0</v>
      </c>
      <c r="AB33" s="1" t="s">
        <v>196</v>
      </c>
      <c r="AC33" s="1">
        <v>1.0</v>
      </c>
      <c r="AD33" s="1">
        <v>123.0</v>
      </c>
      <c r="AE33" s="1" t="s">
        <v>171</v>
      </c>
      <c r="AF33" s="1">
        <v>0.0</v>
      </c>
      <c r="AG33" s="1">
        <v>0.25</v>
      </c>
    </row>
    <row r="34" ht="15.75" customHeight="1">
      <c r="A34" s="1">
        <v>1.0</v>
      </c>
      <c r="B34" s="2">
        <v>42912.0</v>
      </c>
      <c r="C34" s="1">
        <f t="shared" si="1"/>
        <v>26</v>
      </c>
      <c r="D34" s="1">
        <v>2017.0</v>
      </c>
      <c r="E34" s="1" t="s">
        <v>182</v>
      </c>
      <c r="F34" s="1" t="s">
        <v>183</v>
      </c>
      <c r="G34" s="1" t="s">
        <v>38</v>
      </c>
      <c r="H34" s="1" t="s">
        <v>29</v>
      </c>
      <c r="I34" s="1">
        <f t="shared" si="8"/>
        <v>398</v>
      </c>
      <c r="J34" s="1">
        <f t="shared" ref="J34:J35" si="11">L34-O34</f>
        <v>175</v>
      </c>
      <c r="K34" s="1">
        <v>20.0</v>
      </c>
      <c r="L34" s="1">
        <v>368.0</v>
      </c>
      <c r="M34" s="1">
        <v>0.0</v>
      </c>
      <c r="N34" s="1">
        <v>10.0</v>
      </c>
      <c r="O34" s="1">
        <f t="shared" ref="O34:O42" si="12">SUM(P34+Q34)</f>
        <v>193</v>
      </c>
      <c r="P34" s="1">
        <v>193.0</v>
      </c>
      <c r="Q34" s="1">
        <v>0.0</v>
      </c>
      <c r="R34" s="1">
        <v>0.0</v>
      </c>
      <c r="S34" s="1">
        <v>0.0</v>
      </c>
      <c r="T34" s="1">
        <v>0.0</v>
      </c>
      <c r="U34" s="1">
        <v>0.0</v>
      </c>
      <c r="V34" s="1">
        <v>0.0</v>
      </c>
      <c r="W34" s="1">
        <v>0.0</v>
      </c>
      <c r="X34" s="1">
        <v>0.0</v>
      </c>
      <c r="Y34" s="1">
        <f t="shared" si="9"/>
        <v>193</v>
      </c>
      <c r="Z34" s="1">
        <f t="shared" si="10"/>
        <v>10</v>
      </c>
      <c r="AA34" s="1">
        <v>1.0</v>
      </c>
      <c r="AC34" s="1">
        <v>0.0</v>
      </c>
      <c r="AD34" s="1" t="s">
        <v>30</v>
      </c>
      <c r="AE34" s="1" t="s">
        <v>30</v>
      </c>
      <c r="AF34" s="1" t="s">
        <v>30</v>
      </c>
      <c r="AG34" s="1" t="s">
        <v>30</v>
      </c>
    </row>
    <row r="35" ht="15.75" customHeight="1">
      <c r="A35" s="1">
        <v>1.0</v>
      </c>
      <c r="B35" s="2">
        <v>42912.0</v>
      </c>
      <c r="C35" s="1">
        <f t="shared" si="1"/>
        <v>26</v>
      </c>
      <c r="D35" s="1">
        <v>2017.0</v>
      </c>
      <c r="E35" s="1" t="s">
        <v>184</v>
      </c>
      <c r="F35" s="1" t="s">
        <v>183</v>
      </c>
      <c r="G35" s="1" t="s">
        <v>38</v>
      </c>
      <c r="H35" s="1" t="s">
        <v>31</v>
      </c>
      <c r="I35" s="1">
        <f t="shared" si="8"/>
        <v>210</v>
      </c>
      <c r="J35" s="1">
        <f t="shared" si="11"/>
        <v>88</v>
      </c>
      <c r="K35" s="1">
        <v>2.0</v>
      </c>
      <c r="L35" s="1">
        <v>205.0</v>
      </c>
      <c r="M35" s="1">
        <v>0.0</v>
      </c>
      <c r="N35" s="1">
        <v>3.0</v>
      </c>
      <c r="O35" s="1">
        <f t="shared" si="12"/>
        <v>117</v>
      </c>
      <c r="P35" s="1">
        <v>116.0</v>
      </c>
      <c r="Q35" s="1">
        <v>1.0</v>
      </c>
      <c r="R35" s="1">
        <v>0.0</v>
      </c>
      <c r="S35" s="1">
        <v>0.0</v>
      </c>
      <c r="T35" s="1">
        <v>0.0</v>
      </c>
      <c r="U35" s="1">
        <v>0.0</v>
      </c>
      <c r="V35" s="1">
        <v>0.0</v>
      </c>
      <c r="W35" s="1">
        <v>0.0</v>
      </c>
      <c r="X35" s="1">
        <v>0.0</v>
      </c>
      <c r="Y35" s="1">
        <f t="shared" si="9"/>
        <v>116</v>
      </c>
      <c r="Z35" s="1">
        <f t="shared" si="10"/>
        <v>3</v>
      </c>
      <c r="AA35" s="1">
        <v>1.0</v>
      </c>
      <c r="AC35" s="1">
        <v>0.0</v>
      </c>
      <c r="AD35" s="1" t="s">
        <v>30</v>
      </c>
      <c r="AE35" s="1" t="s">
        <v>30</v>
      </c>
      <c r="AF35" s="1" t="s">
        <v>30</v>
      </c>
      <c r="AG35" s="1" t="s">
        <v>30</v>
      </c>
    </row>
    <row r="36" ht="15.75" customHeight="1">
      <c r="A36" s="1">
        <v>1.0</v>
      </c>
      <c r="B36" s="2">
        <v>42912.0</v>
      </c>
      <c r="C36" s="1">
        <f t="shared" si="1"/>
        <v>26</v>
      </c>
      <c r="D36" s="1">
        <v>2017.0</v>
      </c>
      <c r="E36" s="1" t="s">
        <v>185</v>
      </c>
      <c r="F36" s="1" t="s">
        <v>186</v>
      </c>
      <c r="G36" s="1" t="s">
        <v>48</v>
      </c>
      <c r="H36" s="1" t="s">
        <v>29</v>
      </c>
      <c r="I36" s="1">
        <f t="shared" si="8"/>
        <v>79</v>
      </c>
      <c r="J36" s="1">
        <v>37.0</v>
      </c>
      <c r="K36" s="1">
        <v>12.0</v>
      </c>
      <c r="L36" s="1">
        <v>53.0</v>
      </c>
      <c r="M36" s="1">
        <v>0.0</v>
      </c>
      <c r="N36" s="1">
        <v>10.0</v>
      </c>
      <c r="O36" s="1">
        <f t="shared" si="12"/>
        <v>20</v>
      </c>
      <c r="P36" s="1">
        <v>20.0</v>
      </c>
      <c r="Q36" s="1">
        <v>0.0</v>
      </c>
      <c r="R36" s="1">
        <v>0.0</v>
      </c>
      <c r="S36" s="1">
        <v>0.0</v>
      </c>
      <c r="T36" s="1">
        <v>0.0</v>
      </c>
      <c r="U36" s="1">
        <v>0.0</v>
      </c>
      <c r="V36" s="1">
        <v>0.0</v>
      </c>
      <c r="W36" s="1">
        <v>0.0</v>
      </c>
      <c r="X36" s="1">
        <v>0.0</v>
      </c>
      <c r="Y36" s="1">
        <f t="shared" si="9"/>
        <v>20</v>
      </c>
      <c r="Z36" s="1">
        <f t="shared" si="10"/>
        <v>10</v>
      </c>
      <c r="AA36" s="1">
        <v>1.0</v>
      </c>
      <c r="AB36" s="1" t="s">
        <v>72</v>
      </c>
      <c r="AC36" s="1">
        <v>0.0</v>
      </c>
      <c r="AD36" s="1" t="s">
        <v>30</v>
      </c>
      <c r="AE36" s="1" t="s">
        <v>30</v>
      </c>
      <c r="AF36" s="1" t="s">
        <v>30</v>
      </c>
      <c r="AG36" s="1" t="s">
        <v>30</v>
      </c>
    </row>
    <row r="37" ht="15.75" customHeight="1">
      <c r="A37" s="1">
        <v>1.0</v>
      </c>
      <c r="B37" s="2">
        <v>42912.0</v>
      </c>
      <c r="C37" s="1">
        <f t="shared" si="1"/>
        <v>26</v>
      </c>
      <c r="D37" s="1">
        <v>2017.0</v>
      </c>
      <c r="E37" s="1" t="s">
        <v>187</v>
      </c>
      <c r="F37" s="1" t="s">
        <v>186</v>
      </c>
      <c r="G37" s="1" t="s">
        <v>48</v>
      </c>
      <c r="H37" s="1" t="s">
        <v>31</v>
      </c>
      <c r="I37" s="1">
        <f t="shared" si="8"/>
        <v>98</v>
      </c>
      <c r="J37" s="1">
        <v>37.0</v>
      </c>
      <c r="K37" s="1">
        <v>19.0</v>
      </c>
      <c r="L37" s="1">
        <v>59.0</v>
      </c>
      <c r="M37" s="1">
        <v>0.0</v>
      </c>
      <c r="N37" s="1">
        <v>18.0</v>
      </c>
      <c r="O37" s="1">
        <f t="shared" si="12"/>
        <v>24</v>
      </c>
      <c r="P37" s="1">
        <v>24.0</v>
      </c>
      <c r="Q37" s="1">
        <v>0.0</v>
      </c>
      <c r="R37" s="1">
        <v>0.0</v>
      </c>
      <c r="S37" s="1">
        <v>0.0</v>
      </c>
      <c r="T37" s="1">
        <v>0.0</v>
      </c>
      <c r="U37" s="1">
        <v>0.0</v>
      </c>
      <c r="V37" s="1">
        <v>0.0</v>
      </c>
      <c r="W37" s="1">
        <v>0.0</v>
      </c>
      <c r="X37" s="1">
        <v>0.0</v>
      </c>
      <c r="Y37" s="1">
        <f t="shared" si="9"/>
        <v>24</v>
      </c>
      <c r="Z37" s="1">
        <f t="shared" si="10"/>
        <v>18</v>
      </c>
      <c r="AA37" s="1">
        <v>1.0</v>
      </c>
      <c r="AC37" s="1">
        <v>0.0</v>
      </c>
      <c r="AD37" s="1" t="s">
        <v>30</v>
      </c>
      <c r="AE37" s="1" t="s">
        <v>30</v>
      </c>
      <c r="AF37" s="1" t="s">
        <v>30</v>
      </c>
      <c r="AG37" s="1" t="s">
        <v>30</v>
      </c>
    </row>
    <row r="38" ht="15.75" customHeight="1">
      <c r="A38" s="1">
        <v>1.0</v>
      </c>
      <c r="B38" s="2">
        <v>42912.0</v>
      </c>
      <c r="C38" s="1">
        <f t="shared" si="1"/>
        <v>26</v>
      </c>
      <c r="D38" s="1">
        <v>2017.0</v>
      </c>
      <c r="E38" s="1" t="s">
        <v>188</v>
      </c>
      <c r="F38" s="1" t="s">
        <v>189</v>
      </c>
      <c r="G38" s="1" t="s">
        <v>75</v>
      </c>
      <c r="H38" s="1" t="s">
        <v>29</v>
      </c>
      <c r="I38" s="1">
        <f t="shared" si="8"/>
        <v>11</v>
      </c>
      <c r="J38" s="1">
        <f>L38-L38</f>
        <v>0</v>
      </c>
      <c r="K38" s="1">
        <v>2.0</v>
      </c>
      <c r="L38" s="1">
        <v>9.0</v>
      </c>
      <c r="M38" s="1">
        <v>0.0</v>
      </c>
      <c r="N38" s="1">
        <v>0.0</v>
      </c>
      <c r="O38" s="1">
        <f t="shared" si="12"/>
        <v>9</v>
      </c>
      <c r="P38" s="1">
        <v>9.0</v>
      </c>
      <c r="Q38" s="1">
        <v>0.0</v>
      </c>
      <c r="R38" s="1">
        <v>0.0</v>
      </c>
      <c r="S38" s="1">
        <v>0.0</v>
      </c>
      <c r="T38" s="1">
        <v>0.0</v>
      </c>
      <c r="U38" s="1">
        <v>0.0</v>
      </c>
      <c r="V38" s="1">
        <v>0.0</v>
      </c>
      <c r="W38" s="1">
        <v>0.0</v>
      </c>
      <c r="X38" s="1">
        <v>0.0</v>
      </c>
      <c r="Y38" s="1">
        <f t="shared" si="9"/>
        <v>9</v>
      </c>
      <c r="Z38" s="1">
        <f t="shared" si="10"/>
        <v>0</v>
      </c>
      <c r="AA38" s="1">
        <v>1.0</v>
      </c>
      <c r="AC38" s="1">
        <v>0.0</v>
      </c>
      <c r="AD38" s="1" t="s">
        <v>30</v>
      </c>
      <c r="AE38" s="1" t="s">
        <v>30</v>
      </c>
      <c r="AF38" s="1" t="s">
        <v>30</v>
      </c>
      <c r="AG38" s="1" t="s">
        <v>30</v>
      </c>
    </row>
    <row r="39" ht="15.75" customHeight="1">
      <c r="A39" s="1">
        <v>1.0</v>
      </c>
      <c r="B39" s="2">
        <v>42912.0</v>
      </c>
      <c r="C39" s="1">
        <f t="shared" si="1"/>
        <v>26</v>
      </c>
      <c r="D39" s="1">
        <v>2017.0</v>
      </c>
      <c r="E39" s="1" t="s">
        <v>190</v>
      </c>
      <c r="F39" s="1" t="s">
        <v>189</v>
      </c>
      <c r="G39" s="1" t="s">
        <v>75</v>
      </c>
      <c r="H39" s="1" t="s">
        <v>31</v>
      </c>
      <c r="I39" s="1">
        <f t="shared" si="8"/>
        <v>91</v>
      </c>
      <c r="J39" s="1">
        <f t="shared" ref="J39:J42" si="13">L39-O39</f>
        <v>13</v>
      </c>
      <c r="K39" s="1">
        <v>11.0</v>
      </c>
      <c r="L39" s="1">
        <v>71.0</v>
      </c>
      <c r="M39" s="1">
        <v>0.0</v>
      </c>
      <c r="N39" s="1">
        <v>9.0</v>
      </c>
      <c r="O39" s="1">
        <f t="shared" si="12"/>
        <v>58</v>
      </c>
      <c r="P39" s="1">
        <v>58.0</v>
      </c>
      <c r="Q39" s="1">
        <v>0.0</v>
      </c>
      <c r="R39" s="1">
        <v>0.0</v>
      </c>
      <c r="S39" s="1">
        <v>0.0</v>
      </c>
      <c r="T39" s="1">
        <v>0.0</v>
      </c>
      <c r="U39" s="1">
        <v>0.0</v>
      </c>
      <c r="V39" s="1">
        <v>0.0</v>
      </c>
      <c r="W39" s="1">
        <v>0.0</v>
      </c>
      <c r="X39" s="1">
        <v>0.0</v>
      </c>
      <c r="Y39" s="1">
        <f t="shared" si="9"/>
        <v>58</v>
      </c>
      <c r="Z39" s="1">
        <f t="shared" si="10"/>
        <v>9</v>
      </c>
      <c r="AA39" s="1">
        <v>1.0</v>
      </c>
      <c r="AC39" s="1">
        <v>0.0</v>
      </c>
      <c r="AD39" s="1" t="s">
        <v>30</v>
      </c>
      <c r="AE39" s="1" t="s">
        <v>30</v>
      </c>
      <c r="AF39" s="1" t="s">
        <v>30</v>
      </c>
      <c r="AG39" s="1" t="s">
        <v>30</v>
      </c>
    </row>
    <row r="40" ht="15.75" customHeight="1">
      <c r="A40" s="1">
        <v>1.0</v>
      </c>
      <c r="B40" s="2">
        <v>42912.0</v>
      </c>
      <c r="C40" s="1">
        <f t="shared" si="1"/>
        <v>26</v>
      </c>
      <c r="D40" s="1">
        <v>2017.0</v>
      </c>
      <c r="E40" s="1" t="s">
        <v>191</v>
      </c>
      <c r="F40" s="1" t="s">
        <v>189</v>
      </c>
      <c r="G40" s="1" t="s">
        <v>44</v>
      </c>
      <c r="H40" s="1" t="s">
        <v>29</v>
      </c>
      <c r="I40" s="1">
        <f t="shared" si="8"/>
        <v>97</v>
      </c>
      <c r="J40" s="1">
        <f t="shared" si="13"/>
        <v>83</v>
      </c>
      <c r="K40" s="1">
        <v>0.0</v>
      </c>
      <c r="L40" s="1">
        <v>94.0</v>
      </c>
      <c r="M40" s="1">
        <v>0.0</v>
      </c>
      <c r="N40" s="1">
        <v>3.0</v>
      </c>
      <c r="O40" s="1">
        <f t="shared" si="12"/>
        <v>11</v>
      </c>
      <c r="P40" s="1">
        <v>11.0</v>
      </c>
      <c r="Q40" s="1">
        <v>0.0</v>
      </c>
      <c r="R40" s="1">
        <v>0.0</v>
      </c>
      <c r="S40" s="1">
        <v>0.0</v>
      </c>
      <c r="T40" s="1">
        <v>0.0</v>
      </c>
      <c r="U40" s="1">
        <v>0.0</v>
      </c>
      <c r="V40" s="1">
        <v>0.0</v>
      </c>
      <c r="W40" s="1">
        <v>0.0</v>
      </c>
      <c r="X40" s="1">
        <v>0.0</v>
      </c>
      <c r="Y40" s="1">
        <f t="shared" si="9"/>
        <v>11</v>
      </c>
      <c r="Z40" s="1">
        <f t="shared" si="10"/>
        <v>3</v>
      </c>
      <c r="AA40" s="1">
        <v>1.0</v>
      </c>
      <c r="AC40" s="1">
        <v>0.0</v>
      </c>
      <c r="AD40" s="1" t="s">
        <v>30</v>
      </c>
      <c r="AE40" s="1" t="s">
        <v>30</v>
      </c>
      <c r="AF40" s="1" t="s">
        <v>30</v>
      </c>
      <c r="AG40" s="1" t="s">
        <v>30</v>
      </c>
    </row>
    <row r="41" ht="15.75" customHeight="1">
      <c r="A41" s="1">
        <v>1.0</v>
      </c>
      <c r="B41" s="2">
        <v>42912.0</v>
      </c>
      <c r="C41" s="1">
        <f t="shared" si="1"/>
        <v>26</v>
      </c>
      <c r="D41" s="1">
        <v>2017.0</v>
      </c>
      <c r="E41" s="1" t="s">
        <v>192</v>
      </c>
      <c r="F41" s="1" t="s">
        <v>189</v>
      </c>
      <c r="G41" s="1" t="s">
        <v>44</v>
      </c>
      <c r="H41" s="1" t="s">
        <v>31</v>
      </c>
      <c r="I41" s="1">
        <f t="shared" si="8"/>
        <v>36</v>
      </c>
      <c r="J41" s="1">
        <f t="shared" si="13"/>
        <v>0</v>
      </c>
      <c r="K41" s="1">
        <v>3.0</v>
      </c>
      <c r="L41" s="1">
        <v>33.0</v>
      </c>
      <c r="M41" s="1">
        <v>0.0</v>
      </c>
      <c r="N41" s="1">
        <v>0.0</v>
      </c>
      <c r="O41" s="1">
        <f t="shared" si="12"/>
        <v>33</v>
      </c>
      <c r="P41" s="1">
        <v>33.0</v>
      </c>
      <c r="Q41" s="1">
        <v>0.0</v>
      </c>
      <c r="R41" s="1">
        <v>0.0</v>
      </c>
      <c r="S41" s="1">
        <v>0.0</v>
      </c>
      <c r="T41" s="1">
        <v>0.0</v>
      </c>
      <c r="U41" s="1">
        <v>0.0</v>
      </c>
      <c r="V41" s="1">
        <v>0.0</v>
      </c>
      <c r="W41" s="1">
        <v>0.0</v>
      </c>
      <c r="X41" s="1">
        <v>0.0</v>
      </c>
      <c r="Y41" s="1">
        <f t="shared" si="9"/>
        <v>33</v>
      </c>
      <c r="Z41" s="1">
        <f t="shared" si="10"/>
        <v>0</v>
      </c>
      <c r="AA41" s="1">
        <v>1.0</v>
      </c>
      <c r="AC41" s="1">
        <v>0.0</v>
      </c>
      <c r="AD41" s="1" t="s">
        <v>30</v>
      </c>
      <c r="AE41" s="1" t="s">
        <v>30</v>
      </c>
      <c r="AF41" s="1" t="s">
        <v>30</v>
      </c>
      <c r="AG41" s="1" t="s">
        <v>30</v>
      </c>
    </row>
    <row r="42" ht="15.75" customHeight="1">
      <c r="A42" s="1">
        <v>2.0</v>
      </c>
      <c r="B42" s="2">
        <v>42926.0</v>
      </c>
      <c r="C42" s="1">
        <f t="shared" si="1"/>
        <v>28</v>
      </c>
      <c r="D42" s="1">
        <v>2017.0</v>
      </c>
      <c r="E42" s="1" t="s">
        <v>160</v>
      </c>
      <c r="F42" s="1" t="s">
        <v>161</v>
      </c>
      <c r="G42" s="1" t="s">
        <v>40</v>
      </c>
      <c r="H42" s="1" t="s">
        <v>29</v>
      </c>
      <c r="I42" s="1">
        <f t="shared" si="8"/>
        <v>148</v>
      </c>
      <c r="J42" s="1">
        <f t="shared" si="13"/>
        <v>31</v>
      </c>
      <c r="K42" s="1">
        <v>33.0</v>
      </c>
      <c r="L42" s="1">
        <v>95.0</v>
      </c>
      <c r="M42" s="1">
        <v>0.0</v>
      </c>
      <c r="N42" s="1">
        <v>20.0</v>
      </c>
      <c r="O42" s="1">
        <f t="shared" si="12"/>
        <v>64</v>
      </c>
      <c r="P42" s="1">
        <v>64.0</v>
      </c>
      <c r="Q42" s="1">
        <v>0.0</v>
      </c>
      <c r="R42" s="1">
        <v>0.0</v>
      </c>
      <c r="S42" s="1">
        <v>0.0</v>
      </c>
      <c r="T42" s="1">
        <v>0.0</v>
      </c>
      <c r="U42" s="1">
        <v>3.0</v>
      </c>
      <c r="V42" s="1">
        <v>0.0</v>
      </c>
      <c r="W42" s="1">
        <v>0.0</v>
      </c>
      <c r="X42" s="1">
        <v>0.0</v>
      </c>
      <c r="Y42" s="1">
        <f t="shared" si="9"/>
        <v>64</v>
      </c>
      <c r="Z42" s="1">
        <f t="shared" si="10"/>
        <v>20</v>
      </c>
      <c r="AA42" s="1">
        <v>1.0</v>
      </c>
      <c r="AB42" s="1" t="s">
        <v>129</v>
      </c>
      <c r="AC42" s="1">
        <v>1.0</v>
      </c>
      <c r="AD42" s="1">
        <v>86.0</v>
      </c>
      <c r="AE42" s="1" t="s">
        <v>162</v>
      </c>
      <c r="AF42" s="1">
        <v>0.0</v>
      </c>
      <c r="AG42" s="1">
        <v>0.95</v>
      </c>
    </row>
    <row r="43" ht="15.75" customHeight="1">
      <c r="A43" s="1">
        <v>2.0</v>
      </c>
      <c r="B43" s="2">
        <v>42926.0</v>
      </c>
      <c r="C43" s="1">
        <f t="shared" si="1"/>
        <v>28</v>
      </c>
      <c r="D43" s="1">
        <v>2017.0</v>
      </c>
      <c r="E43" s="1" t="s">
        <v>163</v>
      </c>
      <c r="F43" s="1" t="s">
        <v>161</v>
      </c>
      <c r="G43" s="1" t="s">
        <v>40</v>
      </c>
      <c r="H43" s="1" t="s">
        <v>31</v>
      </c>
      <c r="I43" s="1" t="s">
        <v>30</v>
      </c>
      <c r="J43" s="1" t="s">
        <v>30</v>
      </c>
      <c r="K43" s="1" t="s">
        <v>30</v>
      </c>
      <c r="L43" s="1" t="s">
        <v>30</v>
      </c>
      <c r="M43" s="1" t="s">
        <v>30</v>
      </c>
      <c r="N43" s="1" t="s">
        <v>30</v>
      </c>
      <c r="O43" s="1" t="s">
        <v>30</v>
      </c>
      <c r="P43" s="1" t="s">
        <v>30</v>
      </c>
      <c r="Q43" s="1" t="s">
        <v>30</v>
      </c>
      <c r="R43" s="1" t="s">
        <v>30</v>
      </c>
      <c r="S43" s="1" t="s">
        <v>30</v>
      </c>
      <c r="T43" s="1" t="s">
        <v>30</v>
      </c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Z43" s="1" t="s">
        <v>30</v>
      </c>
      <c r="AA43" s="1">
        <v>0.0</v>
      </c>
      <c r="AB43" s="1" t="s">
        <v>101</v>
      </c>
      <c r="AC43" s="1">
        <v>1.0</v>
      </c>
      <c r="AD43" s="1">
        <v>86.0</v>
      </c>
      <c r="AE43" s="1" t="s">
        <v>162</v>
      </c>
      <c r="AF43" s="1">
        <v>0.0</v>
      </c>
      <c r="AG43" s="1">
        <v>0.95</v>
      </c>
    </row>
    <row r="44" ht="15.75" customHeight="1">
      <c r="A44" s="1">
        <v>2.0</v>
      </c>
      <c r="B44" s="2">
        <v>42926.0</v>
      </c>
      <c r="C44" s="1">
        <f t="shared" si="1"/>
        <v>28</v>
      </c>
      <c r="D44" s="1">
        <v>2017.0</v>
      </c>
      <c r="E44" s="1" t="s">
        <v>164</v>
      </c>
      <c r="F44" s="1" t="s">
        <v>161</v>
      </c>
      <c r="G44" s="1" t="s">
        <v>41</v>
      </c>
      <c r="H44" s="1" t="s">
        <v>29</v>
      </c>
      <c r="I44" s="1">
        <f t="shared" ref="I44:I50" si="14">SUM(J44,O44,N44,K44)</f>
        <v>3</v>
      </c>
      <c r="J44" s="1">
        <f t="shared" ref="J44:J50" si="15">L44-O44</f>
        <v>0</v>
      </c>
      <c r="K44" s="1">
        <v>0.0</v>
      </c>
      <c r="L44" s="1">
        <v>3.0</v>
      </c>
      <c r="M44" s="1">
        <v>0.0</v>
      </c>
      <c r="N44" s="1">
        <v>0.0</v>
      </c>
      <c r="O44" s="1">
        <f t="shared" ref="O44:O50" si="16">SUM(P44+Q44)</f>
        <v>3</v>
      </c>
      <c r="P44" s="1">
        <v>3.0</v>
      </c>
      <c r="Q44" s="1">
        <v>0.0</v>
      </c>
      <c r="R44" s="1">
        <v>0.0</v>
      </c>
      <c r="S44" s="1">
        <v>0.0</v>
      </c>
      <c r="T44" s="1">
        <v>0.0</v>
      </c>
      <c r="U44" s="1">
        <v>94.0</v>
      </c>
      <c r="V44" s="1">
        <v>0.0</v>
      </c>
      <c r="W44" s="1">
        <v>0.0</v>
      </c>
      <c r="X44" s="1">
        <v>0.0</v>
      </c>
      <c r="Y44" s="1">
        <f t="shared" ref="Y44:Y50" si="17">T44+P44</f>
        <v>3</v>
      </c>
      <c r="Z44" s="1">
        <f t="shared" ref="Z44:Z50" si="18">S44+N44</f>
        <v>0</v>
      </c>
      <c r="AA44" s="1">
        <v>1.0</v>
      </c>
      <c r="AC44" s="1">
        <v>1.0</v>
      </c>
      <c r="AD44" s="1">
        <v>126.0</v>
      </c>
      <c r="AE44" s="1" t="s">
        <v>162</v>
      </c>
      <c r="AF44" s="1">
        <v>5.0</v>
      </c>
      <c r="AG44" s="1">
        <v>0.66</v>
      </c>
    </row>
    <row r="45" ht="15.75" customHeight="1">
      <c r="A45" s="1">
        <v>2.0</v>
      </c>
      <c r="B45" s="2">
        <v>42926.0</v>
      </c>
      <c r="C45" s="1">
        <f t="shared" si="1"/>
        <v>28</v>
      </c>
      <c r="D45" s="1">
        <v>2017.0</v>
      </c>
      <c r="E45" s="1" t="s">
        <v>165</v>
      </c>
      <c r="F45" s="1" t="s">
        <v>161</v>
      </c>
      <c r="G45" s="1" t="s">
        <v>41</v>
      </c>
      <c r="H45" s="1" t="s">
        <v>31</v>
      </c>
      <c r="I45" s="1">
        <f t="shared" si="14"/>
        <v>71</v>
      </c>
      <c r="J45" s="1">
        <f t="shared" si="15"/>
        <v>0</v>
      </c>
      <c r="K45" s="1">
        <v>6.0</v>
      </c>
      <c r="L45" s="1">
        <v>60.0</v>
      </c>
      <c r="M45" s="1">
        <v>0.0</v>
      </c>
      <c r="N45" s="1">
        <v>5.0</v>
      </c>
      <c r="O45" s="1">
        <f t="shared" si="16"/>
        <v>60</v>
      </c>
      <c r="P45" s="1">
        <v>60.0</v>
      </c>
      <c r="Q45" s="1">
        <v>0.0</v>
      </c>
      <c r="R45" s="1">
        <v>0.0</v>
      </c>
      <c r="S45" s="1">
        <v>0.0</v>
      </c>
      <c r="T45" s="1">
        <v>0.0</v>
      </c>
      <c r="U45" s="1">
        <v>51.0</v>
      </c>
      <c r="V45" s="1">
        <v>0.0</v>
      </c>
      <c r="W45" s="1">
        <v>0.0</v>
      </c>
      <c r="X45" s="1">
        <v>0.0</v>
      </c>
      <c r="Y45" s="1">
        <f t="shared" si="17"/>
        <v>60</v>
      </c>
      <c r="Z45" s="1">
        <f t="shared" si="18"/>
        <v>5</v>
      </c>
      <c r="AA45" s="1">
        <v>1.0</v>
      </c>
      <c r="AB45" s="1" t="s">
        <v>197</v>
      </c>
      <c r="AC45" s="1">
        <v>1.0</v>
      </c>
      <c r="AD45" s="1">
        <v>126.0</v>
      </c>
      <c r="AE45" s="1" t="s">
        <v>162</v>
      </c>
      <c r="AF45" s="1">
        <v>5.0</v>
      </c>
      <c r="AG45" s="1">
        <v>0.66</v>
      </c>
    </row>
    <row r="46" ht="15.75" customHeight="1">
      <c r="A46" s="1">
        <v>2.0</v>
      </c>
      <c r="B46" s="2">
        <v>42926.0</v>
      </c>
      <c r="C46" s="1">
        <f t="shared" si="1"/>
        <v>28</v>
      </c>
      <c r="D46" s="1">
        <v>2017.0</v>
      </c>
      <c r="E46" s="1" t="s">
        <v>166</v>
      </c>
      <c r="F46" s="1" t="s">
        <v>161</v>
      </c>
      <c r="G46" s="1" t="s">
        <v>42</v>
      </c>
      <c r="H46" s="1" t="s">
        <v>29</v>
      </c>
      <c r="I46" s="1">
        <f t="shared" si="14"/>
        <v>63</v>
      </c>
      <c r="J46" s="1">
        <f t="shared" si="15"/>
        <v>38</v>
      </c>
      <c r="K46" s="1">
        <v>0.0</v>
      </c>
      <c r="L46" s="1">
        <v>63.0</v>
      </c>
      <c r="M46" s="1">
        <v>0.0</v>
      </c>
      <c r="N46" s="1">
        <v>0.0</v>
      </c>
      <c r="O46" s="1">
        <f t="shared" si="16"/>
        <v>25</v>
      </c>
      <c r="P46" s="1">
        <v>25.0</v>
      </c>
      <c r="Q46" s="1">
        <v>0.0</v>
      </c>
      <c r="R46" s="1">
        <v>0.0</v>
      </c>
      <c r="S46" s="1">
        <v>0.0</v>
      </c>
      <c r="T46" s="1">
        <v>0.0</v>
      </c>
      <c r="U46" s="1">
        <v>1.0</v>
      </c>
      <c r="V46" s="1">
        <v>0.0</v>
      </c>
      <c r="W46" s="1">
        <v>0.0</v>
      </c>
      <c r="X46" s="1">
        <v>0.0</v>
      </c>
      <c r="Y46" s="1">
        <f t="shared" si="17"/>
        <v>25</v>
      </c>
      <c r="Z46" s="1">
        <f t="shared" si="18"/>
        <v>0</v>
      </c>
      <c r="AA46" s="1">
        <v>1.0</v>
      </c>
      <c r="AC46" s="1">
        <v>1.0</v>
      </c>
      <c r="AD46" s="1">
        <v>121.0</v>
      </c>
      <c r="AE46" s="1" t="s">
        <v>162</v>
      </c>
      <c r="AF46" s="1">
        <v>35.0</v>
      </c>
      <c r="AG46" s="1">
        <v>0.66</v>
      </c>
    </row>
    <row r="47" ht="15.75" customHeight="1">
      <c r="A47" s="1">
        <v>2.0</v>
      </c>
      <c r="B47" s="2">
        <v>42926.0</v>
      </c>
      <c r="C47" s="1">
        <f t="shared" si="1"/>
        <v>28</v>
      </c>
      <c r="D47" s="1">
        <v>2017.0</v>
      </c>
      <c r="E47" s="1" t="s">
        <v>167</v>
      </c>
      <c r="F47" s="1" t="s">
        <v>161</v>
      </c>
      <c r="G47" s="1" t="s">
        <v>42</v>
      </c>
      <c r="H47" s="1" t="s">
        <v>31</v>
      </c>
      <c r="I47" s="1">
        <f t="shared" si="14"/>
        <v>27</v>
      </c>
      <c r="J47" s="1">
        <f t="shared" si="15"/>
        <v>0</v>
      </c>
      <c r="K47" s="1">
        <v>1.0</v>
      </c>
      <c r="L47" s="1">
        <v>25.0</v>
      </c>
      <c r="M47" s="1">
        <v>0.0</v>
      </c>
      <c r="N47" s="1">
        <v>1.0</v>
      </c>
      <c r="O47" s="1">
        <f t="shared" si="16"/>
        <v>25</v>
      </c>
      <c r="P47" s="1">
        <v>25.0</v>
      </c>
      <c r="Q47" s="1">
        <v>0.0</v>
      </c>
      <c r="R47" s="1">
        <v>0.0</v>
      </c>
      <c r="S47" s="1">
        <v>0.0</v>
      </c>
      <c r="T47" s="1">
        <v>0.0</v>
      </c>
      <c r="U47" s="1">
        <v>0.0</v>
      </c>
      <c r="V47" s="1">
        <v>0.0</v>
      </c>
      <c r="W47" s="1">
        <v>0.0</v>
      </c>
      <c r="X47" s="1">
        <v>0.0</v>
      </c>
      <c r="Y47" s="1">
        <f t="shared" si="17"/>
        <v>25</v>
      </c>
      <c r="Z47" s="1">
        <f t="shared" si="18"/>
        <v>1</v>
      </c>
      <c r="AA47" s="1">
        <v>1.0</v>
      </c>
      <c r="AC47" s="1">
        <v>1.0</v>
      </c>
      <c r="AD47" s="1">
        <v>121.0</v>
      </c>
      <c r="AE47" s="1" t="s">
        <v>162</v>
      </c>
      <c r="AF47" s="1">
        <v>35.0</v>
      </c>
      <c r="AG47" s="1">
        <v>0.66</v>
      </c>
    </row>
    <row r="48" ht="15.75" customHeight="1">
      <c r="A48" s="1">
        <v>2.0</v>
      </c>
      <c r="B48" s="2">
        <v>42926.0</v>
      </c>
      <c r="C48" s="1">
        <f t="shared" si="1"/>
        <v>28</v>
      </c>
      <c r="D48" s="1">
        <v>2017.0</v>
      </c>
      <c r="E48" s="1" t="s">
        <v>168</v>
      </c>
      <c r="F48" s="1" t="s">
        <v>161</v>
      </c>
      <c r="G48" s="1" t="s">
        <v>169</v>
      </c>
      <c r="H48" s="1" t="s">
        <v>170</v>
      </c>
      <c r="I48" s="1">
        <f t="shared" si="14"/>
        <v>67</v>
      </c>
      <c r="J48" s="1">
        <f t="shared" si="15"/>
        <v>35</v>
      </c>
      <c r="K48" s="1">
        <v>6.0</v>
      </c>
      <c r="L48" s="1">
        <v>55.0</v>
      </c>
      <c r="M48" s="1">
        <v>0.0</v>
      </c>
      <c r="N48" s="1">
        <v>6.0</v>
      </c>
      <c r="O48" s="1">
        <f t="shared" si="16"/>
        <v>20</v>
      </c>
      <c r="P48" s="1">
        <v>20.0</v>
      </c>
      <c r="Q48" s="1">
        <v>0.0</v>
      </c>
      <c r="R48" s="1">
        <v>0.0</v>
      </c>
      <c r="S48" s="1">
        <v>0.0</v>
      </c>
      <c r="T48" s="1">
        <v>0.0</v>
      </c>
      <c r="U48" s="1">
        <v>0.0</v>
      </c>
      <c r="V48" s="1">
        <v>0.0</v>
      </c>
      <c r="W48" s="1">
        <v>0.0</v>
      </c>
      <c r="X48" s="1">
        <v>0.0</v>
      </c>
      <c r="Y48" s="1">
        <f t="shared" si="17"/>
        <v>20</v>
      </c>
      <c r="Z48" s="1">
        <f t="shared" si="18"/>
        <v>6</v>
      </c>
      <c r="AA48" s="1">
        <v>1.0</v>
      </c>
      <c r="AC48" s="1">
        <v>1.0</v>
      </c>
      <c r="AD48" s="1">
        <v>120.0</v>
      </c>
      <c r="AE48" s="1" t="s">
        <v>171</v>
      </c>
      <c r="AF48" s="1">
        <v>5.0</v>
      </c>
      <c r="AG48" s="1">
        <v>0.5</v>
      </c>
    </row>
    <row r="49" ht="15.75" customHeight="1">
      <c r="A49" s="1">
        <v>2.0</v>
      </c>
      <c r="B49" s="2">
        <v>42926.0</v>
      </c>
      <c r="C49" s="1">
        <f t="shared" si="1"/>
        <v>28</v>
      </c>
      <c r="D49" s="1">
        <v>2017.0</v>
      </c>
      <c r="E49" s="1" t="s">
        <v>172</v>
      </c>
      <c r="F49" s="1" t="s">
        <v>161</v>
      </c>
      <c r="G49" s="1" t="s">
        <v>169</v>
      </c>
      <c r="H49" s="1" t="s">
        <v>173</v>
      </c>
      <c r="I49" s="1">
        <f t="shared" si="14"/>
        <v>52</v>
      </c>
      <c r="J49" s="1">
        <f t="shared" si="15"/>
        <v>27</v>
      </c>
      <c r="K49" s="1">
        <v>0.0</v>
      </c>
      <c r="L49" s="1">
        <v>52.0</v>
      </c>
      <c r="M49" s="1">
        <v>0.0</v>
      </c>
      <c r="N49" s="1">
        <v>0.0</v>
      </c>
      <c r="O49" s="1">
        <f t="shared" si="16"/>
        <v>25</v>
      </c>
      <c r="P49" s="1">
        <v>24.0</v>
      </c>
      <c r="Q49" s="1">
        <v>1.0</v>
      </c>
      <c r="R49" s="1">
        <v>0.0</v>
      </c>
      <c r="S49" s="1">
        <v>0.0</v>
      </c>
      <c r="T49" s="1">
        <v>0.0</v>
      </c>
      <c r="U49" s="1">
        <v>0.0</v>
      </c>
      <c r="V49" s="1">
        <v>0.0</v>
      </c>
      <c r="W49" s="1">
        <v>0.0</v>
      </c>
      <c r="X49" s="1">
        <v>0.0</v>
      </c>
      <c r="Y49" s="1">
        <f t="shared" si="17"/>
        <v>24</v>
      </c>
      <c r="Z49" s="1">
        <f t="shared" si="18"/>
        <v>0</v>
      </c>
      <c r="AA49" s="1">
        <v>1.0</v>
      </c>
      <c r="AC49" s="1">
        <v>1.0</v>
      </c>
      <c r="AD49" s="1">
        <v>120.0</v>
      </c>
      <c r="AE49" s="1" t="s">
        <v>171</v>
      </c>
      <c r="AF49" s="1">
        <v>5.0</v>
      </c>
      <c r="AG49" s="1">
        <v>0.5</v>
      </c>
    </row>
    <row r="50" ht="15.75" customHeight="1">
      <c r="A50" s="1">
        <v>2.0</v>
      </c>
      <c r="B50" s="2">
        <v>42926.0</v>
      </c>
      <c r="C50" s="1">
        <f t="shared" si="1"/>
        <v>28</v>
      </c>
      <c r="D50" s="1">
        <v>2017.0</v>
      </c>
      <c r="E50" s="1" t="s">
        <v>174</v>
      </c>
      <c r="F50" s="1" t="s">
        <v>161</v>
      </c>
      <c r="G50" s="1" t="s">
        <v>175</v>
      </c>
      <c r="H50" s="1" t="s">
        <v>29</v>
      </c>
      <c r="I50" s="1">
        <f t="shared" si="14"/>
        <v>140</v>
      </c>
      <c r="J50" s="1">
        <f t="shared" si="15"/>
        <v>45</v>
      </c>
      <c r="K50" s="1">
        <v>1.0</v>
      </c>
      <c r="L50" s="1">
        <v>138.0</v>
      </c>
      <c r="M50" s="1">
        <v>0.0</v>
      </c>
      <c r="N50" s="1">
        <v>1.0</v>
      </c>
      <c r="O50" s="1">
        <f t="shared" si="16"/>
        <v>93</v>
      </c>
      <c r="P50" s="1">
        <v>93.0</v>
      </c>
      <c r="Q50" s="1">
        <v>0.0</v>
      </c>
      <c r="R50" s="1">
        <v>0.0</v>
      </c>
      <c r="S50" s="1">
        <v>0.0</v>
      </c>
      <c r="T50" s="1">
        <v>0.0</v>
      </c>
      <c r="U50" s="1">
        <v>114.0</v>
      </c>
      <c r="V50" s="1">
        <v>0.0</v>
      </c>
      <c r="W50" s="1">
        <v>0.0</v>
      </c>
      <c r="X50" s="1">
        <v>0.0</v>
      </c>
      <c r="Y50" s="1">
        <f t="shared" si="17"/>
        <v>93</v>
      </c>
      <c r="Z50" s="1">
        <f t="shared" si="18"/>
        <v>1</v>
      </c>
      <c r="AA50" s="1">
        <v>1.0</v>
      </c>
      <c r="AB50" s="1" t="s">
        <v>198</v>
      </c>
      <c r="AC50" s="1">
        <v>1.0</v>
      </c>
      <c r="AD50" s="1">
        <v>102.0</v>
      </c>
      <c r="AE50" s="1" t="s">
        <v>171</v>
      </c>
      <c r="AF50" s="1">
        <v>35.0</v>
      </c>
      <c r="AG50" s="1">
        <v>0.33</v>
      </c>
    </row>
    <row r="51" ht="15.75" customHeight="1">
      <c r="A51" s="1">
        <v>2.0</v>
      </c>
      <c r="B51" s="2">
        <v>42926.0</v>
      </c>
      <c r="C51" s="1">
        <f t="shared" si="1"/>
        <v>28</v>
      </c>
      <c r="D51" s="1">
        <v>2017.0</v>
      </c>
      <c r="E51" s="1" t="s">
        <v>176</v>
      </c>
      <c r="F51" s="1" t="s">
        <v>161</v>
      </c>
      <c r="G51" s="1" t="s">
        <v>175</v>
      </c>
      <c r="H51" s="1" t="s">
        <v>31</v>
      </c>
      <c r="I51" s="1" t="s">
        <v>30</v>
      </c>
      <c r="J51" s="1" t="s">
        <v>30</v>
      </c>
      <c r="K51" s="1" t="s">
        <v>30</v>
      </c>
      <c r="L51" s="1" t="s">
        <v>30</v>
      </c>
      <c r="M51" s="1" t="s">
        <v>30</v>
      </c>
      <c r="N51" s="1" t="s">
        <v>30</v>
      </c>
      <c r="O51" s="1" t="s">
        <v>30</v>
      </c>
      <c r="P51" s="1" t="s">
        <v>30</v>
      </c>
      <c r="Q51" s="1" t="s">
        <v>30</v>
      </c>
      <c r="R51" s="1" t="s">
        <v>30</v>
      </c>
      <c r="S51" s="1" t="s">
        <v>30</v>
      </c>
      <c r="T51" s="1" t="s">
        <v>30</v>
      </c>
      <c r="U51" s="1" t="s">
        <v>30</v>
      </c>
      <c r="V51" s="1" t="s">
        <v>30</v>
      </c>
      <c r="W51" s="1" t="s">
        <v>30</v>
      </c>
      <c r="X51" s="1" t="s">
        <v>30</v>
      </c>
      <c r="Y51" s="1" t="s">
        <v>30</v>
      </c>
      <c r="Z51" s="1" t="s">
        <v>30</v>
      </c>
      <c r="AA51" s="1">
        <v>0.0</v>
      </c>
      <c r="AB51" s="1" t="s">
        <v>93</v>
      </c>
      <c r="AC51" s="1">
        <v>1.0</v>
      </c>
      <c r="AD51" s="1">
        <v>102.0</v>
      </c>
      <c r="AE51" s="1" t="s">
        <v>171</v>
      </c>
      <c r="AF51" s="1">
        <v>35.0</v>
      </c>
      <c r="AG51" s="1">
        <v>0.33</v>
      </c>
    </row>
    <row r="52" ht="15.75" customHeight="1">
      <c r="A52" s="1">
        <v>2.0</v>
      </c>
      <c r="B52" s="2">
        <v>42926.0</v>
      </c>
      <c r="C52" s="1">
        <f t="shared" si="1"/>
        <v>28</v>
      </c>
      <c r="D52" s="1">
        <v>2017.0</v>
      </c>
      <c r="E52" s="1" t="s">
        <v>177</v>
      </c>
      <c r="F52" s="1" t="s">
        <v>161</v>
      </c>
      <c r="G52" s="1" t="s">
        <v>178</v>
      </c>
      <c r="H52" s="1" t="s">
        <v>193</v>
      </c>
      <c r="I52" s="1">
        <f t="shared" ref="I52:I55" si="19">SUM(J52,O52,N52,K52)</f>
        <v>485</v>
      </c>
      <c r="J52" s="1">
        <f t="shared" ref="J52:J55" si="20">L52-O52</f>
        <v>201</v>
      </c>
      <c r="K52" s="1">
        <v>12.0</v>
      </c>
      <c r="L52" s="1">
        <v>462.0</v>
      </c>
      <c r="M52" s="1">
        <v>0.0</v>
      </c>
      <c r="N52" s="1">
        <v>11.0</v>
      </c>
      <c r="O52" s="1">
        <f t="shared" ref="O52:O55" si="21">SUM(P52+Q52)</f>
        <v>261</v>
      </c>
      <c r="P52" s="1">
        <f>234+25</f>
        <v>259</v>
      </c>
      <c r="Q52" s="1">
        <v>2.0</v>
      </c>
      <c r="R52" s="1">
        <v>0.0</v>
      </c>
      <c r="S52" s="1">
        <v>0.0</v>
      </c>
      <c r="T52" s="1">
        <v>0.0</v>
      </c>
      <c r="U52" s="1">
        <v>17.0</v>
      </c>
      <c r="V52" s="1">
        <v>0.0</v>
      </c>
      <c r="W52" s="1">
        <v>0.0</v>
      </c>
      <c r="X52" s="1">
        <v>0.0</v>
      </c>
      <c r="Y52" s="1">
        <f t="shared" ref="Y52:Y55" si="22">T52+P52</f>
        <v>259</v>
      </c>
      <c r="Z52" s="1">
        <f t="shared" ref="Z52:Z55" si="23">S52+N52</f>
        <v>11</v>
      </c>
      <c r="AA52" s="1">
        <v>1.0</v>
      </c>
      <c r="AB52" s="1" t="s">
        <v>199</v>
      </c>
      <c r="AC52" s="1">
        <v>1.0</v>
      </c>
      <c r="AD52" s="1">
        <v>123.0</v>
      </c>
      <c r="AE52" s="1" t="s">
        <v>171</v>
      </c>
      <c r="AF52" s="1">
        <v>0.0</v>
      </c>
      <c r="AG52" s="1">
        <v>0.25</v>
      </c>
    </row>
    <row r="53" ht="15.75" customHeight="1">
      <c r="A53" s="1">
        <v>2.0</v>
      </c>
      <c r="B53" s="2">
        <v>42926.0</v>
      </c>
      <c r="C53" s="1">
        <f t="shared" si="1"/>
        <v>28</v>
      </c>
      <c r="D53" s="1">
        <v>2017.0</v>
      </c>
      <c r="E53" s="1" t="s">
        <v>180</v>
      </c>
      <c r="F53" s="1" t="s">
        <v>161</v>
      </c>
      <c r="G53" s="1" t="s">
        <v>178</v>
      </c>
      <c r="H53" s="1" t="s">
        <v>195</v>
      </c>
      <c r="I53" s="1">
        <f t="shared" si="19"/>
        <v>156</v>
      </c>
      <c r="J53" s="1">
        <f t="shared" si="20"/>
        <v>52</v>
      </c>
      <c r="K53" s="1">
        <v>3.0</v>
      </c>
      <c r="L53" s="1">
        <v>151.0</v>
      </c>
      <c r="M53" s="1">
        <v>0.0</v>
      </c>
      <c r="N53" s="1">
        <v>2.0</v>
      </c>
      <c r="O53" s="1">
        <f t="shared" si="21"/>
        <v>99</v>
      </c>
      <c r="P53" s="1">
        <v>99.0</v>
      </c>
      <c r="Q53" s="1">
        <v>0.0</v>
      </c>
      <c r="R53" s="1">
        <v>0.0</v>
      </c>
      <c r="S53" s="1">
        <v>0.0</v>
      </c>
      <c r="T53" s="1">
        <v>0.0</v>
      </c>
      <c r="U53" s="1">
        <v>27.0</v>
      </c>
      <c r="V53" s="1">
        <v>0.0</v>
      </c>
      <c r="W53" s="1">
        <v>0.0</v>
      </c>
      <c r="X53" s="1">
        <v>0.0</v>
      </c>
      <c r="Y53" s="1">
        <f t="shared" si="22"/>
        <v>99</v>
      </c>
      <c r="Z53" s="1">
        <f t="shared" si="23"/>
        <v>2</v>
      </c>
      <c r="AA53" s="1">
        <v>1.0</v>
      </c>
      <c r="AB53" s="1" t="s">
        <v>200</v>
      </c>
      <c r="AC53" s="1">
        <v>1.0</v>
      </c>
      <c r="AD53" s="1">
        <v>123.0</v>
      </c>
      <c r="AE53" s="1" t="s">
        <v>171</v>
      </c>
      <c r="AF53" s="1">
        <v>0.0</v>
      </c>
      <c r="AG53" s="1">
        <v>0.25</v>
      </c>
    </row>
    <row r="54" ht="15.75" customHeight="1">
      <c r="A54" s="1">
        <v>2.0</v>
      </c>
      <c r="B54" s="2">
        <v>42926.0</v>
      </c>
      <c r="C54" s="1">
        <f t="shared" si="1"/>
        <v>28</v>
      </c>
      <c r="D54" s="1">
        <v>2017.0</v>
      </c>
      <c r="E54" s="1" t="s">
        <v>182</v>
      </c>
      <c r="F54" s="1" t="s">
        <v>183</v>
      </c>
      <c r="G54" s="1" t="s">
        <v>38</v>
      </c>
      <c r="H54" s="1" t="s">
        <v>29</v>
      </c>
      <c r="I54" s="1">
        <f t="shared" si="19"/>
        <v>356</v>
      </c>
      <c r="J54" s="1">
        <f t="shared" si="20"/>
        <v>154</v>
      </c>
      <c r="K54" s="1">
        <v>3.0</v>
      </c>
      <c r="L54" s="1">
        <v>350.0</v>
      </c>
      <c r="M54" s="1">
        <v>0.0</v>
      </c>
      <c r="N54" s="1">
        <v>3.0</v>
      </c>
      <c r="O54" s="1">
        <f t="shared" si="21"/>
        <v>196</v>
      </c>
      <c r="P54" s="1">
        <v>196.0</v>
      </c>
      <c r="Q54" s="1">
        <v>0.0</v>
      </c>
      <c r="R54" s="1">
        <v>0.0</v>
      </c>
      <c r="S54" s="1">
        <v>0.0</v>
      </c>
      <c r="T54" s="1">
        <v>0.0</v>
      </c>
      <c r="U54" s="1">
        <v>150.0</v>
      </c>
      <c r="V54" s="1">
        <v>0.0</v>
      </c>
      <c r="W54" s="1">
        <v>0.0</v>
      </c>
      <c r="X54" s="1">
        <v>0.0</v>
      </c>
      <c r="Y54" s="1">
        <f t="shared" si="22"/>
        <v>196</v>
      </c>
      <c r="Z54" s="1">
        <f t="shared" si="23"/>
        <v>3</v>
      </c>
      <c r="AA54" s="1">
        <v>1.0</v>
      </c>
      <c r="AB54" s="1" t="s">
        <v>201</v>
      </c>
      <c r="AC54" s="1">
        <v>0.0</v>
      </c>
      <c r="AD54" s="1" t="s">
        <v>30</v>
      </c>
      <c r="AE54" s="1" t="s">
        <v>30</v>
      </c>
      <c r="AF54" s="1" t="s">
        <v>30</v>
      </c>
      <c r="AG54" s="1" t="s">
        <v>30</v>
      </c>
    </row>
    <row r="55" ht="15.75" customHeight="1">
      <c r="A55" s="1">
        <v>2.0</v>
      </c>
      <c r="B55" s="2">
        <v>42926.0</v>
      </c>
      <c r="C55" s="1">
        <f t="shared" si="1"/>
        <v>28</v>
      </c>
      <c r="D55" s="1">
        <v>2017.0</v>
      </c>
      <c r="E55" s="1" t="s">
        <v>184</v>
      </c>
      <c r="F55" s="1" t="s">
        <v>183</v>
      </c>
      <c r="G55" s="1" t="s">
        <v>38</v>
      </c>
      <c r="H55" s="1" t="s">
        <v>31</v>
      </c>
      <c r="I55" s="1">
        <f t="shared" si="19"/>
        <v>1</v>
      </c>
      <c r="J55" s="1">
        <f t="shared" si="20"/>
        <v>1</v>
      </c>
      <c r="K55" s="1">
        <v>0.0</v>
      </c>
      <c r="L55" s="1">
        <v>1.0</v>
      </c>
      <c r="M55" s="1">
        <v>0.0</v>
      </c>
      <c r="N55" s="1">
        <v>0.0</v>
      </c>
      <c r="O55" s="1">
        <f t="shared" si="21"/>
        <v>0</v>
      </c>
      <c r="P55" s="1">
        <v>0.0</v>
      </c>
      <c r="Q55" s="1">
        <v>0.0</v>
      </c>
      <c r="R55" s="1">
        <v>0.0</v>
      </c>
      <c r="S55" s="1">
        <v>0.0</v>
      </c>
      <c r="T55" s="1">
        <v>0.0</v>
      </c>
      <c r="U55" s="1">
        <v>0.0</v>
      </c>
      <c r="V55" s="1">
        <v>0.0</v>
      </c>
      <c r="W55" s="1">
        <v>0.0</v>
      </c>
      <c r="X55" s="1">
        <v>0.0</v>
      </c>
      <c r="Y55" s="1">
        <f t="shared" si="22"/>
        <v>0</v>
      </c>
      <c r="Z55" s="1">
        <f t="shared" si="23"/>
        <v>0</v>
      </c>
      <c r="AA55" s="1">
        <v>0.0</v>
      </c>
      <c r="AB55" s="1" t="s">
        <v>202</v>
      </c>
      <c r="AC55" s="1">
        <v>0.0</v>
      </c>
      <c r="AD55" s="1" t="s">
        <v>30</v>
      </c>
      <c r="AE55" s="1" t="s">
        <v>30</v>
      </c>
      <c r="AF55" s="1" t="s">
        <v>30</v>
      </c>
      <c r="AG55" s="1" t="s">
        <v>30</v>
      </c>
    </row>
    <row r="56" ht="15.75" customHeight="1">
      <c r="A56" s="1">
        <v>2.0</v>
      </c>
      <c r="B56" s="2">
        <v>42926.0</v>
      </c>
      <c r="C56" s="1">
        <f t="shared" si="1"/>
        <v>28</v>
      </c>
      <c r="D56" s="1">
        <v>2017.0</v>
      </c>
      <c r="E56" s="1" t="s">
        <v>185</v>
      </c>
      <c r="F56" s="1" t="s">
        <v>186</v>
      </c>
      <c r="G56" s="1" t="s">
        <v>48</v>
      </c>
      <c r="H56" s="1" t="s">
        <v>29</v>
      </c>
      <c r="I56" s="1" t="s">
        <v>30</v>
      </c>
      <c r="J56" s="1" t="s">
        <v>30</v>
      </c>
      <c r="K56" s="1" t="s">
        <v>30</v>
      </c>
      <c r="L56" s="1" t="s">
        <v>30</v>
      </c>
      <c r="M56" s="1" t="s">
        <v>30</v>
      </c>
      <c r="N56" s="1" t="s">
        <v>30</v>
      </c>
      <c r="O56" s="1" t="s">
        <v>30</v>
      </c>
      <c r="P56" s="1" t="s">
        <v>30</v>
      </c>
      <c r="Q56" s="1" t="s">
        <v>30</v>
      </c>
      <c r="R56" s="1" t="s">
        <v>30</v>
      </c>
      <c r="S56" s="1" t="s">
        <v>30</v>
      </c>
      <c r="T56" s="1" t="s">
        <v>30</v>
      </c>
      <c r="U56" s="1" t="s">
        <v>30</v>
      </c>
      <c r="V56" s="1" t="s">
        <v>30</v>
      </c>
      <c r="W56" s="1" t="s">
        <v>30</v>
      </c>
      <c r="X56" s="1" t="s">
        <v>30</v>
      </c>
      <c r="Y56" s="1" t="s">
        <v>30</v>
      </c>
      <c r="Z56" s="1" t="s">
        <v>30</v>
      </c>
      <c r="AA56" s="1">
        <v>1.0</v>
      </c>
      <c r="AC56" s="1">
        <v>0.0</v>
      </c>
      <c r="AD56" s="1" t="s">
        <v>30</v>
      </c>
      <c r="AE56" s="1" t="s">
        <v>30</v>
      </c>
      <c r="AF56" s="1" t="s">
        <v>30</v>
      </c>
      <c r="AG56" s="1" t="s">
        <v>30</v>
      </c>
    </row>
    <row r="57" ht="15.75" customHeight="1">
      <c r="A57" s="1">
        <v>2.0</v>
      </c>
      <c r="B57" s="2">
        <v>42926.0</v>
      </c>
      <c r="C57" s="1">
        <f t="shared" si="1"/>
        <v>28</v>
      </c>
      <c r="D57" s="1">
        <v>2017.0</v>
      </c>
      <c r="E57" s="1" t="s">
        <v>187</v>
      </c>
      <c r="F57" s="1" t="s">
        <v>186</v>
      </c>
      <c r="G57" s="1" t="s">
        <v>48</v>
      </c>
      <c r="H57" s="1" t="s">
        <v>31</v>
      </c>
      <c r="I57" s="1">
        <f t="shared" ref="I57:I65" si="24">SUM(J57,O57,N57,K57)</f>
        <v>4</v>
      </c>
      <c r="J57" s="1">
        <f t="shared" ref="J57:J65" si="25">L57-O57</f>
        <v>1</v>
      </c>
      <c r="K57" s="1">
        <v>0.0</v>
      </c>
      <c r="L57" s="1">
        <v>4.0</v>
      </c>
      <c r="M57" s="1">
        <v>0.0</v>
      </c>
      <c r="N57" s="1">
        <v>0.0</v>
      </c>
      <c r="O57" s="1">
        <f t="shared" ref="O57:O65" si="26">SUM(P57+Q57)</f>
        <v>3</v>
      </c>
      <c r="P57" s="1">
        <v>3.0</v>
      </c>
      <c r="Q57" s="1">
        <v>0.0</v>
      </c>
      <c r="R57" s="1">
        <v>0.0</v>
      </c>
      <c r="S57" s="1">
        <v>0.0</v>
      </c>
      <c r="T57" s="1">
        <v>0.0</v>
      </c>
      <c r="U57" s="1">
        <v>0.0</v>
      </c>
      <c r="V57" s="1">
        <v>0.0</v>
      </c>
      <c r="W57" s="1">
        <v>0.0</v>
      </c>
      <c r="X57" s="1">
        <v>0.0</v>
      </c>
      <c r="Y57" s="1">
        <f t="shared" ref="Y57:Y65" si="27">T57+P57</f>
        <v>3</v>
      </c>
      <c r="Z57" s="1">
        <f t="shared" ref="Z57:Z65" si="28">S57+N57</f>
        <v>0</v>
      </c>
      <c r="AA57" s="1">
        <v>1.0</v>
      </c>
      <c r="AC57" s="1">
        <v>0.0</v>
      </c>
      <c r="AD57" s="1" t="s">
        <v>30</v>
      </c>
      <c r="AE57" s="1" t="s">
        <v>30</v>
      </c>
      <c r="AF57" s="1" t="s">
        <v>30</v>
      </c>
      <c r="AG57" s="1" t="s">
        <v>30</v>
      </c>
    </row>
    <row r="58" ht="15.75" customHeight="1">
      <c r="A58" s="1">
        <v>2.0</v>
      </c>
      <c r="B58" s="2">
        <v>42926.0</v>
      </c>
      <c r="C58" s="1">
        <f t="shared" si="1"/>
        <v>28</v>
      </c>
      <c r="D58" s="1">
        <v>2017.0</v>
      </c>
      <c r="E58" s="1" t="s">
        <v>188</v>
      </c>
      <c r="F58" s="1" t="s">
        <v>189</v>
      </c>
      <c r="G58" s="1" t="s">
        <v>75</v>
      </c>
      <c r="H58" s="1" t="s">
        <v>29</v>
      </c>
      <c r="I58" s="1">
        <f t="shared" si="24"/>
        <v>46</v>
      </c>
      <c r="J58" s="1">
        <f t="shared" si="25"/>
        <v>17</v>
      </c>
      <c r="K58" s="1">
        <v>5.0</v>
      </c>
      <c r="L58" s="1">
        <v>36.0</v>
      </c>
      <c r="M58" s="1">
        <v>0.0</v>
      </c>
      <c r="N58" s="1">
        <v>5.0</v>
      </c>
      <c r="O58" s="1">
        <f t="shared" si="26"/>
        <v>19</v>
      </c>
      <c r="P58" s="1">
        <v>18.0</v>
      </c>
      <c r="Q58" s="1">
        <v>1.0</v>
      </c>
      <c r="R58" s="1">
        <v>0.0</v>
      </c>
      <c r="S58" s="1">
        <v>0.0</v>
      </c>
      <c r="T58" s="1">
        <v>0.0</v>
      </c>
      <c r="U58" s="1">
        <v>0.0</v>
      </c>
      <c r="V58" s="1">
        <v>0.0</v>
      </c>
      <c r="W58" s="1">
        <v>0.0</v>
      </c>
      <c r="X58" s="1">
        <v>0.0</v>
      </c>
      <c r="Y58" s="1">
        <f t="shared" si="27"/>
        <v>18</v>
      </c>
      <c r="Z58" s="1">
        <f t="shared" si="28"/>
        <v>5</v>
      </c>
      <c r="AA58" s="1">
        <v>1.0</v>
      </c>
      <c r="AC58" s="1">
        <v>0.0</v>
      </c>
      <c r="AD58" s="1" t="s">
        <v>30</v>
      </c>
      <c r="AE58" s="1" t="s">
        <v>30</v>
      </c>
      <c r="AF58" s="1" t="s">
        <v>30</v>
      </c>
      <c r="AG58" s="1" t="s">
        <v>30</v>
      </c>
    </row>
    <row r="59" ht="15.75" customHeight="1">
      <c r="A59" s="1">
        <v>2.0</v>
      </c>
      <c r="B59" s="2">
        <v>42926.0</v>
      </c>
      <c r="C59" s="1">
        <f t="shared" si="1"/>
        <v>28</v>
      </c>
      <c r="D59" s="1">
        <v>2017.0</v>
      </c>
      <c r="E59" s="1" t="s">
        <v>190</v>
      </c>
      <c r="F59" s="1" t="s">
        <v>189</v>
      </c>
      <c r="G59" s="1" t="s">
        <v>75</v>
      </c>
      <c r="H59" s="1" t="s">
        <v>31</v>
      </c>
      <c r="I59" s="1">
        <f t="shared" si="24"/>
        <v>63</v>
      </c>
      <c r="J59" s="1">
        <f t="shared" si="25"/>
        <v>3</v>
      </c>
      <c r="K59" s="1">
        <v>23.0</v>
      </c>
      <c r="L59" s="1">
        <v>37.0</v>
      </c>
      <c r="M59" s="1">
        <v>0.0</v>
      </c>
      <c r="N59" s="1">
        <v>3.0</v>
      </c>
      <c r="O59" s="1">
        <f t="shared" si="26"/>
        <v>34</v>
      </c>
      <c r="P59" s="1">
        <v>34.0</v>
      </c>
      <c r="Q59" s="1">
        <v>0.0</v>
      </c>
      <c r="R59" s="1">
        <v>0.0</v>
      </c>
      <c r="S59" s="1">
        <v>0.0</v>
      </c>
      <c r="T59" s="1">
        <v>0.0</v>
      </c>
      <c r="U59" s="1">
        <v>24.0</v>
      </c>
      <c r="V59" s="1">
        <v>0.0</v>
      </c>
      <c r="W59" s="1">
        <v>0.0</v>
      </c>
      <c r="X59" s="1">
        <v>0.0</v>
      </c>
      <c r="Y59" s="1">
        <f t="shared" si="27"/>
        <v>34</v>
      </c>
      <c r="Z59" s="1">
        <f t="shared" si="28"/>
        <v>3</v>
      </c>
      <c r="AA59" s="1">
        <v>1.0</v>
      </c>
      <c r="AB59" s="1" t="s">
        <v>203</v>
      </c>
      <c r="AC59" s="1">
        <v>0.0</v>
      </c>
      <c r="AD59" s="1" t="s">
        <v>30</v>
      </c>
      <c r="AE59" s="1" t="s">
        <v>30</v>
      </c>
      <c r="AF59" s="1" t="s">
        <v>30</v>
      </c>
      <c r="AG59" s="1" t="s">
        <v>30</v>
      </c>
    </row>
    <row r="60" ht="15.75" customHeight="1">
      <c r="A60" s="1">
        <v>2.0</v>
      </c>
      <c r="B60" s="2">
        <v>42926.0</v>
      </c>
      <c r="C60" s="1">
        <f t="shared" si="1"/>
        <v>28</v>
      </c>
      <c r="D60" s="1">
        <v>2017.0</v>
      </c>
      <c r="E60" s="1" t="s">
        <v>191</v>
      </c>
      <c r="F60" s="1" t="s">
        <v>189</v>
      </c>
      <c r="G60" s="1" t="s">
        <v>44</v>
      </c>
      <c r="H60" s="1" t="s">
        <v>29</v>
      </c>
      <c r="I60" s="1">
        <f t="shared" si="24"/>
        <v>150</v>
      </c>
      <c r="J60" s="1">
        <f t="shared" si="25"/>
        <v>106</v>
      </c>
      <c r="K60" s="1">
        <v>6.0</v>
      </c>
      <c r="L60" s="1">
        <v>140.0</v>
      </c>
      <c r="M60" s="1">
        <v>0.0</v>
      </c>
      <c r="N60" s="1">
        <v>4.0</v>
      </c>
      <c r="O60" s="1">
        <f t="shared" si="26"/>
        <v>34</v>
      </c>
      <c r="P60" s="1">
        <v>34.0</v>
      </c>
      <c r="Q60" s="1">
        <v>0.0</v>
      </c>
      <c r="R60" s="1">
        <v>0.0</v>
      </c>
      <c r="S60" s="1">
        <v>0.0</v>
      </c>
      <c r="T60" s="1">
        <v>0.0</v>
      </c>
      <c r="U60" s="1">
        <v>5.0</v>
      </c>
      <c r="V60" s="1">
        <v>0.0</v>
      </c>
      <c r="W60" s="1">
        <v>0.0</v>
      </c>
      <c r="X60" s="1">
        <v>0.0</v>
      </c>
      <c r="Y60" s="1">
        <f t="shared" si="27"/>
        <v>34</v>
      </c>
      <c r="Z60" s="1">
        <f t="shared" si="28"/>
        <v>4</v>
      </c>
      <c r="AA60" s="1">
        <v>1.0</v>
      </c>
      <c r="AB60" s="1" t="s">
        <v>204</v>
      </c>
      <c r="AC60" s="1">
        <v>0.0</v>
      </c>
      <c r="AD60" s="1" t="s">
        <v>30</v>
      </c>
      <c r="AE60" s="1" t="s">
        <v>30</v>
      </c>
      <c r="AF60" s="1" t="s">
        <v>30</v>
      </c>
      <c r="AG60" s="1" t="s">
        <v>30</v>
      </c>
    </row>
    <row r="61" ht="15.75" customHeight="1">
      <c r="A61" s="1">
        <v>2.0</v>
      </c>
      <c r="B61" s="2">
        <v>42926.0</v>
      </c>
      <c r="C61" s="1">
        <f t="shared" si="1"/>
        <v>28</v>
      </c>
      <c r="D61" s="1">
        <v>2017.0</v>
      </c>
      <c r="E61" s="1" t="s">
        <v>192</v>
      </c>
      <c r="F61" s="1" t="s">
        <v>189</v>
      </c>
      <c r="G61" s="1" t="s">
        <v>44</v>
      </c>
      <c r="H61" s="1" t="s">
        <v>31</v>
      </c>
      <c r="I61" s="1">
        <f t="shared" si="24"/>
        <v>75</v>
      </c>
      <c r="J61" s="1">
        <f t="shared" si="25"/>
        <v>0</v>
      </c>
      <c r="K61" s="1">
        <v>6.0</v>
      </c>
      <c r="L61" s="1">
        <v>67.0</v>
      </c>
      <c r="M61" s="1">
        <v>0.0</v>
      </c>
      <c r="N61" s="1">
        <v>2.0</v>
      </c>
      <c r="O61" s="1">
        <f t="shared" si="26"/>
        <v>67</v>
      </c>
      <c r="P61" s="1">
        <v>67.0</v>
      </c>
      <c r="Q61" s="1">
        <v>0.0</v>
      </c>
      <c r="R61" s="1">
        <v>0.0</v>
      </c>
      <c r="S61" s="1">
        <v>0.0</v>
      </c>
      <c r="T61" s="1">
        <v>0.0</v>
      </c>
      <c r="U61" s="1">
        <v>0.0</v>
      </c>
      <c r="V61" s="1">
        <v>0.0</v>
      </c>
      <c r="W61" s="1">
        <v>0.0</v>
      </c>
      <c r="X61" s="1">
        <v>0.0</v>
      </c>
      <c r="Y61" s="1">
        <f t="shared" si="27"/>
        <v>67</v>
      </c>
      <c r="Z61" s="1">
        <f t="shared" si="28"/>
        <v>2</v>
      </c>
      <c r="AA61" s="1">
        <v>1.0</v>
      </c>
      <c r="AC61" s="1">
        <v>0.0</v>
      </c>
      <c r="AD61" s="1" t="s">
        <v>30</v>
      </c>
      <c r="AE61" s="1" t="s">
        <v>30</v>
      </c>
      <c r="AF61" s="1" t="s">
        <v>30</v>
      </c>
      <c r="AG61" s="1" t="s">
        <v>30</v>
      </c>
    </row>
    <row r="62" ht="15.75" customHeight="1">
      <c r="A62" s="1">
        <v>3.0</v>
      </c>
      <c r="B62" s="2">
        <v>42933.0</v>
      </c>
      <c r="C62" s="1">
        <f t="shared" si="1"/>
        <v>29</v>
      </c>
      <c r="D62" s="1">
        <v>2017.0</v>
      </c>
      <c r="E62" s="1" t="s">
        <v>160</v>
      </c>
      <c r="F62" s="1" t="s">
        <v>161</v>
      </c>
      <c r="G62" s="1" t="s">
        <v>40</v>
      </c>
      <c r="H62" s="1" t="s">
        <v>29</v>
      </c>
      <c r="I62" s="1">
        <f t="shared" si="24"/>
        <v>181</v>
      </c>
      <c r="J62" s="1">
        <f t="shared" si="25"/>
        <v>67</v>
      </c>
      <c r="K62" s="1">
        <v>20.0</v>
      </c>
      <c r="L62" s="1">
        <v>150.0</v>
      </c>
      <c r="M62" s="1">
        <v>0.0</v>
      </c>
      <c r="N62" s="1">
        <v>11.0</v>
      </c>
      <c r="O62" s="1">
        <f t="shared" si="26"/>
        <v>83</v>
      </c>
      <c r="P62" s="1">
        <f>58+25</f>
        <v>83</v>
      </c>
      <c r="Q62" s="1">
        <v>0.0</v>
      </c>
      <c r="R62" s="1">
        <v>0.0</v>
      </c>
      <c r="S62" s="1">
        <v>0.0</v>
      </c>
      <c r="T62" s="1">
        <v>0.0</v>
      </c>
      <c r="U62" s="1">
        <v>9.0</v>
      </c>
      <c r="V62" s="1">
        <v>0.0</v>
      </c>
      <c r="W62" s="1">
        <v>0.0</v>
      </c>
      <c r="X62" s="1">
        <v>0.0</v>
      </c>
      <c r="Y62" s="1">
        <f t="shared" si="27"/>
        <v>83</v>
      </c>
      <c r="Z62" s="1">
        <f t="shared" si="28"/>
        <v>11</v>
      </c>
      <c r="AA62" s="1">
        <v>1.0</v>
      </c>
      <c r="AC62" s="1">
        <v>1.0</v>
      </c>
      <c r="AD62" s="1">
        <v>86.0</v>
      </c>
      <c r="AE62" s="1" t="s">
        <v>162</v>
      </c>
      <c r="AF62" s="1">
        <v>0.0</v>
      </c>
      <c r="AG62" s="1">
        <v>0.95</v>
      </c>
    </row>
    <row r="63" ht="15.75" customHeight="1">
      <c r="A63" s="1">
        <v>3.0</v>
      </c>
      <c r="B63" s="2">
        <v>42933.0</v>
      </c>
      <c r="C63" s="1">
        <f t="shared" si="1"/>
        <v>29</v>
      </c>
      <c r="D63" s="1">
        <v>2017.0</v>
      </c>
      <c r="E63" s="1" t="s">
        <v>163</v>
      </c>
      <c r="F63" s="1" t="s">
        <v>161</v>
      </c>
      <c r="G63" s="1" t="s">
        <v>40</v>
      </c>
      <c r="H63" s="1" t="s">
        <v>31</v>
      </c>
      <c r="I63" s="1">
        <f t="shared" si="24"/>
        <v>145</v>
      </c>
      <c r="J63" s="1">
        <f t="shared" si="25"/>
        <v>55</v>
      </c>
      <c r="K63" s="1">
        <v>1.0</v>
      </c>
      <c r="L63" s="1">
        <v>143.0</v>
      </c>
      <c r="M63" s="1">
        <v>0.0</v>
      </c>
      <c r="N63" s="1">
        <v>1.0</v>
      </c>
      <c r="O63" s="1">
        <f t="shared" si="26"/>
        <v>88</v>
      </c>
      <c r="P63" s="1">
        <f>63+25</f>
        <v>88</v>
      </c>
      <c r="Q63" s="1">
        <v>0.0</v>
      </c>
      <c r="R63" s="1">
        <v>0.0</v>
      </c>
      <c r="S63" s="1">
        <v>0.0</v>
      </c>
      <c r="T63" s="1">
        <v>0.0</v>
      </c>
      <c r="U63" s="1">
        <v>14.0</v>
      </c>
      <c r="V63" s="1">
        <v>0.0</v>
      </c>
      <c r="W63" s="1">
        <v>0.0</v>
      </c>
      <c r="X63" s="1">
        <v>0.0</v>
      </c>
      <c r="Y63" s="1">
        <f t="shared" si="27"/>
        <v>88</v>
      </c>
      <c r="Z63" s="1">
        <f t="shared" si="28"/>
        <v>1</v>
      </c>
      <c r="AA63" s="1">
        <v>1.0</v>
      </c>
      <c r="AC63" s="1">
        <v>1.0</v>
      </c>
      <c r="AD63" s="1">
        <v>86.0</v>
      </c>
      <c r="AE63" s="1" t="s">
        <v>162</v>
      </c>
      <c r="AF63" s="1">
        <v>0.0</v>
      </c>
      <c r="AG63" s="1">
        <v>0.95</v>
      </c>
    </row>
    <row r="64" ht="15.75" customHeight="1">
      <c r="A64" s="1">
        <v>3.0</v>
      </c>
      <c r="B64" s="2">
        <v>42933.0</v>
      </c>
      <c r="C64" s="1">
        <f t="shared" si="1"/>
        <v>29</v>
      </c>
      <c r="D64" s="1">
        <v>2017.0</v>
      </c>
      <c r="E64" s="1" t="s">
        <v>164</v>
      </c>
      <c r="F64" s="1" t="s">
        <v>161</v>
      </c>
      <c r="G64" s="1" t="s">
        <v>41</v>
      </c>
      <c r="H64" s="1" t="s">
        <v>29</v>
      </c>
      <c r="I64" s="1">
        <f t="shared" si="24"/>
        <v>0</v>
      </c>
      <c r="J64" s="1">
        <f t="shared" si="25"/>
        <v>0</v>
      </c>
      <c r="K64" s="1">
        <v>0.0</v>
      </c>
      <c r="L64" s="1">
        <v>0.0</v>
      </c>
      <c r="M64" s="1">
        <v>0.0</v>
      </c>
      <c r="N64" s="1">
        <v>0.0</v>
      </c>
      <c r="O64" s="1">
        <f t="shared" si="26"/>
        <v>0</v>
      </c>
      <c r="P64" s="1">
        <v>0.0</v>
      </c>
      <c r="Q64" s="1">
        <v>0.0</v>
      </c>
      <c r="R64" s="1">
        <v>0.0</v>
      </c>
      <c r="S64" s="1">
        <v>0.0</v>
      </c>
      <c r="T64" s="1">
        <v>0.0</v>
      </c>
      <c r="U64" s="1">
        <v>0.0</v>
      </c>
      <c r="V64" s="1">
        <v>0.0</v>
      </c>
      <c r="W64" s="1">
        <v>0.0</v>
      </c>
      <c r="X64" s="1">
        <v>0.0</v>
      </c>
      <c r="Y64" s="1">
        <f t="shared" si="27"/>
        <v>0</v>
      </c>
      <c r="Z64" s="1">
        <f t="shared" si="28"/>
        <v>0</v>
      </c>
      <c r="AA64" s="1">
        <v>1.0</v>
      </c>
      <c r="AC64" s="1">
        <v>1.0</v>
      </c>
      <c r="AD64" s="1">
        <v>126.0</v>
      </c>
      <c r="AE64" s="1" t="s">
        <v>162</v>
      </c>
      <c r="AF64" s="1">
        <v>5.0</v>
      </c>
      <c r="AG64" s="1">
        <v>0.66</v>
      </c>
    </row>
    <row r="65" ht="15.75" customHeight="1">
      <c r="A65" s="1">
        <v>3.0</v>
      </c>
      <c r="B65" s="2">
        <v>42933.0</v>
      </c>
      <c r="C65" s="1">
        <f t="shared" si="1"/>
        <v>29</v>
      </c>
      <c r="D65" s="1">
        <v>2017.0</v>
      </c>
      <c r="E65" s="1" t="s">
        <v>165</v>
      </c>
      <c r="F65" s="1" t="s">
        <v>161</v>
      </c>
      <c r="G65" s="1" t="s">
        <v>41</v>
      </c>
      <c r="H65" s="1" t="s">
        <v>31</v>
      </c>
      <c r="I65" s="1">
        <f t="shared" si="24"/>
        <v>25</v>
      </c>
      <c r="J65" s="1">
        <f t="shared" si="25"/>
        <v>0</v>
      </c>
      <c r="K65" s="1">
        <v>0.0</v>
      </c>
      <c r="L65" s="1">
        <v>25.0</v>
      </c>
      <c r="M65" s="1">
        <v>0.0</v>
      </c>
      <c r="N65" s="1">
        <v>0.0</v>
      </c>
      <c r="O65" s="1">
        <f t="shared" si="26"/>
        <v>25</v>
      </c>
      <c r="P65" s="1">
        <v>25.0</v>
      </c>
      <c r="Q65" s="1">
        <v>0.0</v>
      </c>
      <c r="R65" s="1">
        <v>0.0</v>
      </c>
      <c r="S65" s="1">
        <v>0.0</v>
      </c>
      <c r="T65" s="1">
        <v>0.0</v>
      </c>
      <c r="U65" s="1">
        <v>48.0</v>
      </c>
      <c r="V65" s="1">
        <v>0.0</v>
      </c>
      <c r="W65" s="1">
        <v>0.0</v>
      </c>
      <c r="X65" s="1">
        <v>0.0</v>
      </c>
      <c r="Y65" s="1">
        <f t="shared" si="27"/>
        <v>25</v>
      </c>
      <c r="Z65" s="1">
        <f t="shared" si="28"/>
        <v>0</v>
      </c>
      <c r="AA65" s="1">
        <v>1.0</v>
      </c>
      <c r="AC65" s="1">
        <v>1.0</v>
      </c>
      <c r="AD65" s="1">
        <v>126.0</v>
      </c>
      <c r="AE65" s="1" t="s">
        <v>162</v>
      </c>
      <c r="AF65" s="1">
        <v>5.0</v>
      </c>
      <c r="AG65" s="1">
        <v>0.66</v>
      </c>
    </row>
    <row r="66" ht="15.75" customHeight="1">
      <c r="A66" s="1">
        <v>3.0</v>
      </c>
      <c r="B66" s="2">
        <v>42933.0</v>
      </c>
      <c r="C66" s="1">
        <f t="shared" si="1"/>
        <v>29</v>
      </c>
      <c r="D66" s="1">
        <v>2017.0</v>
      </c>
      <c r="E66" s="1" t="s">
        <v>166</v>
      </c>
      <c r="F66" s="1" t="s">
        <v>161</v>
      </c>
      <c r="G66" s="1" t="s">
        <v>42</v>
      </c>
      <c r="H66" s="1" t="s">
        <v>29</v>
      </c>
      <c r="I66" s="1" t="s">
        <v>30</v>
      </c>
      <c r="J66" s="1" t="s">
        <v>30</v>
      </c>
      <c r="K66" s="1" t="s">
        <v>30</v>
      </c>
      <c r="L66" s="1" t="s">
        <v>30</v>
      </c>
      <c r="M66" s="1" t="s">
        <v>30</v>
      </c>
      <c r="N66" s="1" t="s">
        <v>30</v>
      </c>
      <c r="O66" s="1" t="s">
        <v>30</v>
      </c>
      <c r="P66" s="1" t="s">
        <v>30</v>
      </c>
      <c r="Q66" s="1" t="s">
        <v>30</v>
      </c>
      <c r="R66" s="1" t="s">
        <v>30</v>
      </c>
      <c r="S66" s="1" t="s">
        <v>30</v>
      </c>
      <c r="T66" s="1" t="s">
        <v>30</v>
      </c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Z66" s="1" t="s">
        <v>30</v>
      </c>
      <c r="AA66" s="1">
        <v>1.0</v>
      </c>
      <c r="AC66" s="1">
        <v>1.0</v>
      </c>
      <c r="AD66" s="1">
        <v>121.0</v>
      </c>
      <c r="AE66" s="1" t="s">
        <v>162</v>
      </c>
      <c r="AF66" s="1">
        <v>35.0</v>
      </c>
      <c r="AG66" s="1">
        <v>0.66</v>
      </c>
    </row>
    <row r="67" ht="15.75" customHeight="1">
      <c r="A67" s="1">
        <v>3.0</v>
      </c>
      <c r="B67" s="2">
        <v>42933.0</v>
      </c>
      <c r="C67" s="1">
        <f t="shared" si="1"/>
        <v>29</v>
      </c>
      <c r="D67" s="1">
        <v>2017.0</v>
      </c>
      <c r="E67" s="1" t="s">
        <v>167</v>
      </c>
      <c r="F67" s="1" t="s">
        <v>161</v>
      </c>
      <c r="G67" s="1" t="s">
        <v>42</v>
      </c>
      <c r="H67" s="1" t="s">
        <v>31</v>
      </c>
      <c r="I67" s="1" t="s">
        <v>30</v>
      </c>
      <c r="J67" s="1" t="s">
        <v>30</v>
      </c>
      <c r="K67" s="1" t="s">
        <v>30</v>
      </c>
      <c r="L67" s="1" t="s">
        <v>30</v>
      </c>
      <c r="M67" s="1" t="s">
        <v>30</v>
      </c>
      <c r="N67" s="1" t="s">
        <v>30</v>
      </c>
      <c r="O67" s="1" t="s">
        <v>30</v>
      </c>
      <c r="P67" s="1" t="s">
        <v>30</v>
      </c>
      <c r="Q67" s="1" t="s">
        <v>30</v>
      </c>
      <c r="R67" s="1" t="s">
        <v>30</v>
      </c>
      <c r="S67" s="1" t="s">
        <v>30</v>
      </c>
      <c r="T67" s="1" t="s">
        <v>30</v>
      </c>
      <c r="U67" s="1" t="s">
        <v>30</v>
      </c>
      <c r="V67" s="1" t="s">
        <v>30</v>
      </c>
      <c r="W67" s="1" t="s">
        <v>30</v>
      </c>
      <c r="X67" s="1" t="s">
        <v>30</v>
      </c>
      <c r="Y67" s="1" t="s">
        <v>30</v>
      </c>
      <c r="Z67" s="1" t="s">
        <v>30</v>
      </c>
      <c r="AA67" s="1">
        <v>1.0</v>
      </c>
      <c r="AC67" s="1">
        <v>1.0</v>
      </c>
      <c r="AD67" s="1">
        <v>121.0</v>
      </c>
      <c r="AE67" s="1" t="s">
        <v>162</v>
      </c>
      <c r="AF67" s="1">
        <v>35.0</v>
      </c>
      <c r="AG67" s="1">
        <v>0.66</v>
      </c>
    </row>
    <row r="68" ht="15.75" customHeight="1">
      <c r="A68" s="1">
        <v>3.0</v>
      </c>
      <c r="B68" s="2">
        <v>42933.0</v>
      </c>
      <c r="C68" s="1">
        <f t="shared" si="1"/>
        <v>29</v>
      </c>
      <c r="D68" s="1">
        <v>2017.0</v>
      </c>
      <c r="E68" s="1" t="s">
        <v>168</v>
      </c>
      <c r="F68" s="1" t="s">
        <v>161</v>
      </c>
      <c r="G68" s="1" t="s">
        <v>169</v>
      </c>
      <c r="H68" s="1" t="s">
        <v>170</v>
      </c>
      <c r="I68" s="1">
        <f t="shared" ref="I68:I73" si="29">SUM(J68,O68,N68,K68)</f>
        <v>77</v>
      </c>
      <c r="J68" s="1">
        <f t="shared" ref="J68:J73" si="30">L68-O68</f>
        <v>0</v>
      </c>
      <c r="K68" s="1">
        <v>2.0</v>
      </c>
      <c r="L68" s="1">
        <v>73.0</v>
      </c>
      <c r="M68" s="1">
        <v>0.0</v>
      </c>
      <c r="N68" s="1">
        <v>2.0</v>
      </c>
      <c r="O68" s="1">
        <f t="shared" ref="O68:O73" si="31">SUM(P68+Q68)</f>
        <v>73</v>
      </c>
      <c r="P68" s="1">
        <f>48+25</f>
        <v>73</v>
      </c>
      <c r="Q68" s="1">
        <v>0.0</v>
      </c>
      <c r="R68" s="1">
        <v>0.0</v>
      </c>
      <c r="S68" s="1">
        <v>0.0</v>
      </c>
      <c r="T68" s="1">
        <v>0.0</v>
      </c>
      <c r="U68" s="1">
        <v>0.0</v>
      </c>
      <c r="V68" s="1">
        <v>0.0</v>
      </c>
      <c r="W68" s="1">
        <v>0.0</v>
      </c>
      <c r="X68" s="1">
        <v>0.0</v>
      </c>
      <c r="Y68" s="1">
        <f t="shared" ref="Y68:Y73" si="32">T68+P68</f>
        <v>73</v>
      </c>
      <c r="Z68" s="1">
        <f t="shared" ref="Z68:Z73" si="33">S68+N68</f>
        <v>2</v>
      </c>
      <c r="AA68" s="1">
        <v>1.0</v>
      </c>
      <c r="AC68" s="1">
        <v>1.0</v>
      </c>
      <c r="AD68" s="1">
        <v>120.0</v>
      </c>
      <c r="AE68" s="1" t="s">
        <v>171</v>
      </c>
      <c r="AF68" s="1">
        <v>5.0</v>
      </c>
      <c r="AG68" s="1">
        <v>0.5</v>
      </c>
    </row>
    <row r="69" ht="15.75" customHeight="1">
      <c r="A69" s="1">
        <v>3.0</v>
      </c>
      <c r="B69" s="2">
        <v>42933.0</v>
      </c>
      <c r="C69" s="1">
        <f t="shared" si="1"/>
        <v>29</v>
      </c>
      <c r="D69" s="1">
        <v>2017.0</v>
      </c>
      <c r="E69" s="1" t="s">
        <v>172</v>
      </c>
      <c r="F69" s="1" t="s">
        <v>161</v>
      </c>
      <c r="G69" s="1" t="s">
        <v>169</v>
      </c>
      <c r="H69" s="1" t="s">
        <v>173</v>
      </c>
      <c r="I69" s="1">
        <f t="shared" si="29"/>
        <v>50</v>
      </c>
      <c r="J69" s="1">
        <f t="shared" si="30"/>
        <v>0</v>
      </c>
      <c r="K69" s="1">
        <v>0.0</v>
      </c>
      <c r="L69" s="1">
        <v>50.0</v>
      </c>
      <c r="M69" s="1">
        <v>0.0</v>
      </c>
      <c r="N69" s="1">
        <v>0.0</v>
      </c>
      <c r="O69" s="1">
        <f t="shared" si="31"/>
        <v>50</v>
      </c>
      <c r="P69" s="1">
        <v>50.0</v>
      </c>
      <c r="Q69" s="1">
        <v>0.0</v>
      </c>
      <c r="R69" s="1">
        <v>0.0</v>
      </c>
      <c r="S69" s="1">
        <v>0.0</v>
      </c>
      <c r="T69" s="1">
        <v>0.0</v>
      </c>
      <c r="U69" s="1">
        <v>0.0</v>
      </c>
      <c r="V69" s="1">
        <v>0.0</v>
      </c>
      <c r="W69" s="1">
        <v>0.0</v>
      </c>
      <c r="X69" s="1">
        <v>0.0</v>
      </c>
      <c r="Y69" s="1">
        <f t="shared" si="32"/>
        <v>50</v>
      </c>
      <c r="Z69" s="1">
        <f t="shared" si="33"/>
        <v>0</v>
      </c>
      <c r="AA69" s="1">
        <v>1.0</v>
      </c>
      <c r="AC69" s="1">
        <v>1.0</v>
      </c>
      <c r="AD69" s="1">
        <v>120.0</v>
      </c>
      <c r="AE69" s="1" t="s">
        <v>171</v>
      </c>
      <c r="AF69" s="1">
        <v>5.0</v>
      </c>
      <c r="AG69" s="1">
        <v>0.5</v>
      </c>
    </row>
    <row r="70" ht="15.75" customHeight="1">
      <c r="A70" s="1">
        <v>3.0</v>
      </c>
      <c r="B70" s="2">
        <v>42933.0</v>
      </c>
      <c r="C70" s="1">
        <f t="shared" si="1"/>
        <v>29</v>
      </c>
      <c r="D70" s="1">
        <v>2017.0</v>
      </c>
      <c r="E70" s="1" t="s">
        <v>174</v>
      </c>
      <c r="F70" s="1" t="s">
        <v>161</v>
      </c>
      <c r="G70" s="1" t="s">
        <v>175</v>
      </c>
      <c r="H70" s="1" t="s">
        <v>29</v>
      </c>
      <c r="I70" s="1">
        <f t="shared" si="29"/>
        <v>103</v>
      </c>
      <c r="J70" s="1">
        <f t="shared" si="30"/>
        <v>34</v>
      </c>
      <c r="K70" s="1">
        <v>2.0</v>
      </c>
      <c r="L70" s="1">
        <v>99.0</v>
      </c>
      <c r="M70" s="1">
        <v>0.0</v>
      </c>
      <c r="N70" s="1">
        <v>2.0</v>
      </c>
      <c r="O70" s="1">
        <f t="shared" si="31"/>
        <v>65</v>
      </c>
      <c r="P70" s="1">
        <f>39+25</f>
        <v>64</v>
      </c>
      <c r="Q70" s="1">
        <v>1.0</v>
      </c>
      <c r="R70" s="1">
        <v>0.0</v>
      </c>
      <c r="S70" s="1">
        <v>0.0</v>
      </c>
      <c r="T70" s="1">
        <v>0.0</v>
      </c>
      <c r="U70" s="1">
        <v>96.0</v>
      </c>
      <c r="V70" s="1">
        <v>0.0</v>
      </c>
      <c r="W70" s="1">
        <v>0.0</v>
      </c>
      <c r="X70" s="1">
        <v>0.0</v>
      </c>
      <c r="Y70" s="1">
        <f t="shared" si="32"/>
        <v>64</v>
      </c>
      <c r="Z70" s="1">
        <f t="shared" si="33"/>
        <v>2</v>
      </c>
      <c r="AA70" s="1">
        <v>1.0</v>
      </c>
      <c r="AC70" s="1">
        <v>1.0</v>
      </c>
      <c r="AD70" s="1">
        <v>102.0</v>
      </c>
      <c r="AE70" s="1" t="s">
        <v>171</v>
      </c>
      <c r="AF70" s="1">
        <v>35.0</v>
      </c>
      <c r="AG70" s="1">
        <v>0.33</v>
      </c>
    </row>
    <row r="71" ht="15.75" customHeight="1">
      <c r="A71" s="1">
        <v>3.0</v>
      </c>
      <c r="B71" s="2">
        <v>42933.0</v>
      </c>
      <c r="C71" s="1">
        <f t="shared" si="1"/>
        <v>29</v>
      </c>
      <c r="D71" s="1">
        <v>2017.0</v>
      </c>
      <c r="E71" s="1" t="s">
        <v>176</v>
      </c>
      <c r="F71" s="1" t="s">
        <v>161</v>
      </c>
      <c r="G71" s="1" t="s">
        <v>175</v>
      </c>
      <c r="H71" s="1" t="s">
        <v>31</v>
      </c>
      <c r="I71" s="1">
        <f t="shared" si="29"/>
        <v>101</v>
      </c>
      <c r="J71" s="1">
        <f t="shared" si="30"/>
        <v>37</v>
      </c>
      <c r="K71" s="1">
        <v>0.0</v>
      </c>
      <c r="L71" s="1">
        <v>101.0</v>
      </c>
      <c r="M71" s="1">
        <v>0.0</v>
      </c>
      <c r="N71" s="1">
        <v>0.0</v>
      </c>
      <c r="O71" s="1">
        <f t="shared" si="31"/>
        <v>64</v>
      </c>
      <c r="P71" s="1">
        <v>64.0</v>
      </c>
      <c r="Q71" s="1">
        <v>0.0</v>
      </c>
      <c r="R71" s="1">
        <v>0.0</v>
      </c>
      <c r="S71" s="1">
        <v>0.0</v>
      </c>
      <c r="T71" s="1">
        <v>0.0</v>
      </c>
      <c r="U71" s="1">
        <v>23.0</v>
      </c>
      <c r="V71" s="1">
        <v>0.0</v>
      </c>
      <c r="W71" s="1">
        <v>0.0</v>
      </c>
      <c r="X71" s="1">
        <v>0.0</v>
      </c>
      <c r="Y71" s="1">
        <f t="shared" si="32"/>
        <v>64</v>
      </c>
      <c r="Z71" s="1">
        <f t="shared" si="33"/>
        <v>0</v>
      </c>
      <c r="AA71" s="1">
        <v>1.0</v>
      </c>
      <c r="AC71" s="1">
        <v>1.0</v>
      </c>
      <c r="AD71" s="1">
        <v>102.0</v>
      </c>
      <c r="AE71" s="1" t="s">
        <v>171</v>
      </c>
      <c r="AF71" s="1">
        <v>35.0</v>
      </c>
      <c r="AG71" s="1">
        <v>0.33</v>
      </c>
    </row>
    <row r="72" ht="15.75" customHeight="1">
      <c r="A72" s="1">
        <v>3.0</v>
      </c>
      <c r="B72" s="2">
        <v>42933.0</v>
      </c>
      <c r="C72" s="1">
        <f t="shared" si="1"/>
        <v>29</v>
      </c>
      <c r="D72" s="1">
        <v>2017.0</v>
      </c>
      <c r="E72" s="1" t="s">
        <v>177</v>
      </c>
      <c r="F72" s="1" t="s">
        <v>161</v>
      </c>
      <c r="G72" s="1" t="s">
        <v>178</v>
      </c>
      <c r="H72" s="1" t="s">
        <v>193</v>
      </c>
      <c r="I72" s="1">
        <f t="shared" si="29"/>
        <v>719</v>
      </c>
      <c r="J72" s="1">
        <f t="shared" si="30"/>
        <v>590</v>
      </c>
      <c r="K72" s="1">
        <v>3.0</v>
      </c>
      <c r="L72" s="1">
        <v>713.0</v>
      </c>
      <c r="M72" s="1">
        <v>0.0</v>
      </c>
      <c r="N72" s="1">
        <v>3.0</v>
      </c>
      <c r="O72" s="1">
        <f t="shared" si="31"/>
        <v>123</v>
      </c>
      <c r="P72" s="1">
        <f>98+25</f>
        <v>123</v>
      </c>
      <c r="Q72" s="1">
        <v>0.0</v>
      </c>
      <c r="R72" s="1">
        <v>0.0</v>
      </c>
      <c r="S72" s="1">
        <v>0.0</v>
      </c>
      <c r="T72" s="1">
        <v>0.0</v>
      </c>
      <c r="U72" s="1">
        <v>23.0</v>
      </c>
      <c r="V72" s="1">
        <v>0.0</v>
      </c>
      <c r="W72" s="1">
        <v>0.0</v>
      </c>
      <c r="X72" s="1">
        <v>0.0</v>
      </c>
      <c r="Y72" s="1">
        <f t="shared" si="32"/>
        <v>123</v>
      </c>
      <c r="Z72" s="1">
        <f t="shared" si="33"/>
        <v>3</v>
      </c>
      <c r="AA72" s="1">
        <v>1.0</v>
      </c>
      <c r="AC72" s="1">
        <v>1.0</v>
      </c>
      <c r="AD72" s="1">
        <v>123.0</v>
      </c>
      <c r="AE72" s="1" t="s">
        <v>171</v>
      </c>
      <c r="AF72" s="1">
        <v>0.0</v>
      </c>
      <c r="AG72" s="1">
        <v>0.25</v>
      </c>
    </row>
    <row r="73" ht="15.75" customHeight="1">
      <c r="A73" s="1">
        <v>3.0</v>
      </c>
      <c r="B73" s="2">
        <v>42933.0</v>
      </c>
      <c r="C73" s="1">
        <f t="shared" si="1"/>
        <v>29</v>
      </c>
      <c r="D73" s="1">
        <v>2017.0</v>
      </c>
      <c r="E73" s="1" t="s">
        <v>180</v>
      </c>
      <c r="F73" s="1" t="s">
        <v>161</v>
      </c>
      <c r="G73" s="1" t="s">
        <v>178</v>
      </c>
      <c r="H73" s="1" t="s">
        <v>195</v>
      </c>
      <c r="I73" s="1">
        <f t="shared" si="29"/>
        <v>252</v>
      </c>
      <c r="J73" s="1">
        <f t="shared" si="30"/>
        <v>108</v>
      </c>
      <c r="K73" s="1">
        <v>0.0</v>
      </c>
      <c r="L73" s="1">
        <v>252.0</v>
      </c>
      <c r="M73" s="1">
        <v>0.0</v>
      </c>
      <c r="N73" s="1">
        <v>0.0</v>
      </c>
      <c r="O73" s="1">
        <f t="shared" si="31"/>
        <v>144</v>
      </c>
      <c r="P73" s="1">
        <f>119+25</f>
        <v>144</v>
      </c>
      <c r="Q73" s="1">
        <v>0.0</v>
      </c>
      <c r="R73" s="1">
        <v>0.0</v>
      </c>
      <c r="S73" s="1">
        <v>0.0</v>
      </c>
      <c r="T73" s="1">
        <v>0.0</v>
      </c>
      <c r="U73" s="1">
        <v>22.0</v>
      </c>
      <c r="V73" s="1">
        <v>0.0</v>
      </c>
      <c r="W73" s="1">
        <v>0.0</v>
      </c>
      <c r="X73" s="1">
        <v>0.0</v>
      </c>
      <c r="Y73" s="1">
        <f t="shared" si="32"/>
        <v>144</v>
      </c>
      <c r="Z73" s="1">
        <f t="shared" si="33"/>
        <v>0</v>
      </c>
      <c r="AA73" s="1">
        <v>1.0</v>
      </c>
      <c r="AC73" s="1">
        <v>1.0</v>
      </c>
      <c r="AD73" s="1">
        <v>123.0</v>
      </c>
      <c r="AE73" s="1" t="s">
        <v>171</v>
      </c>
      <c r="AF73" s="1">
        <v>0.0</v>
      </c>
      <c r="AG73" s="1">
        <v>0.25</v>
      </c>
    </row>
    <row r="74" ht="15.75" customHeight="1">
      <c r="A74" s="1">
        <v>3.0</v>
      </c>
      <c r="B74" s="9">
        <v>42933.0</v>
      </c>
      <c r="C74" s="10">
        <f t="shared" si="1"/>
        <v>29</v>
      </c>
      <c r="D74" s="10">
        <v>2017.0</v>
      </c>
      <c r="E74" s="10" t="s">
        <v>182</v>
      </c>
      <c r="F74" s="10" t="s">
        <v>183</v>
      </c>
      <c r="G74" s="10" t="s">
        <v>38</v>
      </c>
      <c r="H74" s="10" t="s">
        <v>29</v>
      </c>
      <c r="I74" s="10" t="s">
        <v>30</v>
      </c>
      <c r="J74" s="10" t="s">
        <v>30</v>
      </c>
      <c r="K74" s="10" t="s">
        <v>30</v>
      </c>
      <c r="L74" s="10" t="s">
        <v>30</v>
      </c>
      <c r="M74" s="10" t="s">
        <v>30</v>
      </c>
      <c r="N74" s="10" t="s">
        <v>30</v>
      </c>
      <c r="O74" s="10" t="s">
        <v>30</v>
      </c>
      <c r="P74" s="10" t="s">
        <v>30</v>
      </c>
      <c r="Q74" s="10" t="s">
        <v>30</v>
      </c>
      <c r="R74" s="10" t="s">
        <v>30</v>
      </c>
      <c r="S74" s="10" t="s">
        <v>30</v>
      </c>
      <c r="T74" s="10" t="s">
        <v>30</v>
      </c>
      <c r="U74" s="10" t="s">
        <v>30</v>
      </c>
      <c r="V74" s="10" t="s">
        <v>30</v>
      </c>
      <c r="W74" s="10" t="s">
        <v>30</v>
      </c>
      <c r="X74" s="10" t="s">
        <v>30</v>
      </c>
      <c r="Y74" s="10" t="s">
        <v>30</v>
      </c>
      <c r="Z74" s="10" t="s">
        <v>30</v>
      </c>
      <c r="AA74" s="10">
        <v>1.0</v>
      </c>
      <c r="AB74" s="10"/>
      <c r="AC74" s="10">
        <v>0.0</v>
      </c>
      <c r="AD74" s="10" t="s">
        <v>30</v>
      </c>
      <c r="AE74" s="10" t="s">
        <v>30</v>
      </c>
      <c r="AF74" s="10" t="s">
        <v>30</v>
      </c>
      <c r="AG74" s="1" t="s">
        <v>30</v>
      </c>
    </row>
    <row r="75" ht="15.75" customHeight="1">
      <c r="A75" s="1">
        <v>3.0</v>
      </c>
      <c r="B75" s="9">
        <v>42933.0</v>
      </c>
      <c r="C75" s="10">
        <f t="shared" si="1"/>
        <v>29</v>
      </c>
      <c r="D75" s="10">
        <v>2017.0</v>
      </c>
      <c r="E75" s="10" t="s">
        <v>184</v>
      </c>
      <c r="F75" s="10" t="s">
        <v>183</v>
      </c>
      <c r="G75" s="10" t="s">
        <v>38</v>
      </c>
      <c r="H75" s="10" t="s">
        <v>31</v>
      </c>
      <c r="I75" s="10">
        <f t="shared" ref="I75:I88" si="34">SUM(J75,O75,N75,K75)</f>
        <v>3</v>
      </c>
      <c r="J75" s="10">
        <f t="shared" ref="J75:J88" si="35">L75-O75</f>
        <v>0</v>
      </c>
      <c r="K75" s="10">
        <v>1.0</v>
      </c>
      <c r="L75" s="10">
        <v>1.0</v>
      </c>
      <c r="M75" s="10">
        <v>0.0</v>
      </c>
      <c r="N75" s="10">
        <v>1.0</v>
      </c>
      <c r="O75" s="10">
        <f t="shared" ref="O75:O92" si="36">SUM(P75+Q75)</f>
        <v>1</v>
      </c>
      <c r="P75" s="10">
        <v>1.0</v>
      </c>
      <c r="Q75" s="10">
        <v>0.0</v>
      </c>
      <c r="R75" s="10">
        <v>0.0</v>
      </c>
      <c r="S75" s="10">
        <v>0.0</v>
      </c>
      <c r="T75" s="10">
        <v>0.0</v>
      </c>
      <c r="U75" s="10">
        <v>4.0</v>
      </c>
      <c r="V75" s="10">
        <v>0.0</v>
      </c>
      <c r="W75" s="10">
        <v>0.0</v>
      </c>
      <c r="X75" s="10">
        <v>0.0</v>
      </c>
      <c r="Y75" s="10">
        <f t="shared" ref="Y75:Y109" si="37">T75+P75</f>
        <v>1</v>
      </c>
      <c r="Z75" s="10">
        <f t="shared" ref="Z75:Z109" si="38">S75+N75</f>
        <v>1</v>
      </c>
      <c r="AA75" s="10">
        <v>1.0</v>
      </c>
      <c r="AB75" s="10"/>
      <c r="AC75" s="10">
        <v>0.0</v>
      </c>
      <c r="AD75" s="10" t="s">
        <v>30</v>
      </c>
      <c r="AE75" s="10" t="s">
        <v>30</v>
      </c>
      <c r="AF75" s="10" t="s">
        <v>30</v>
      </c>
      <c r="AG75" s="1" t="s">
        <v>30</v>
      </c>
    </row>
    <row r="76" ht="15.75" customHeight="1">
      <c r="A76" s="1">
        <v>3.0</v>
      </c>
      <c r="B76" s="2">
        <v>42933.0</v>
      </c>
      <c r="C76" s="1">
        <f t="shared" si="1"/>
        <v>29</v>
      </c>
      <c r="D76" s="1">
        <v>2017.0</v>
      </c>
      <c r="E76" s="1" t="s">
        <v>185</v>
      </c>
      <c r="F76" s="1" t="s">
        <v>186</v>
      </c>
      <c r="G76" s="1" t="s">
        <v>48</v>
      </c>
      <c r="H76" s="1" t="s">
        <v>29</v>
      </c>
      <c r="I76" s="1">
        <f t="shared" si="34"/>
        <v>60</v>
      </c>
      <c r="J76" s="1">
        <f t="shared" si="35"/>
        <v>15</v>
      </c>
      <c r="K76" s="1">
        <v>1.0</v>
      </c>
      <c r="L76" s="1">
        <v>58.0</v>
      </c>
      <c r="M76" s="1">
        <v>0.0</v>
      </c>
      <c r="N76" s="1">
        <v>1.0</v>
      </c>
      <c r="O76" s="1">
        <f t="shared" si="36"/>
        <v>43</v>
      </c>
      <c r="P76" s="1">
        <f>18+25</f>
        <v>43</v>
      </c>
      <c r="Q76" s="1">
        <v>0.0</v>
      </c>
      <c r="R76" s="1">
        <v>0.0</v>
      </c>
      <c r="S76" s="1">
        <v>0.0</v>
      </c>
      <c r="T76" s="1">
        <v>0.0</v>
      </c>
      <c r="U76" s="1">
        <v>13.0</v>
      </c>
      <c r="V76" s="1">
        <v>0.0</v>
      </c>
      <c r="W76" s="1">
        <v>0.0</v>
      </c>
      <c r="X76" s="1">
        <v>0.0</v>
      </c>
      <c r="Y76" s="1">
        <f t="shared" si="37"/>
        <v>43</v>
      </c>
      <c r="Z76" s="1">
        <f t="shared" si="38"/>
        <v>1</v>
      </c>
      <c r="AA76" s="1">
        <v>1.0</v>
      </c>
      <c r="AC76" s="1">
        <v>0.0</v>
      </c>
      <c r="AD76" s="1" t="s">
        <v>30</v>
      </c>
      <c r="AE76" s="1" t="s">
        <v>30</v>
      </c>
      <c r="AF76" s="1" t="s">
        <v>30</v>
      </c>
      <c r="AG76" s="1" t="s">
        <v>30</v>
      </c>
    </row>
    <row r="77" ht="15.75" customHeight="1">
      <c r="A77" s="1">
        <v>3.0</v>
      </c>
      <c r="B77" s="2">
        <v>42933.0</v>
      </c>
      <c r="C77" s="1">
        <f t="shared" si="1"/>
        <v>29</v>
      </c>
      <c r="D77" s="1">
        <v>2017.0</v>
      </c>
      <c r="E77" s="1" t="s">
        <v>187</v>
      </c>
      <c r="F77" s="1" t="s">
        <v>186</v>
      </c>
      <c r="G77" s="1" t="s">
        <v>48</v>
      </c>
      <c r="H77" s="1" t="s">
        <v>31</v>
      </c>
      <c r="I77" s="1">
        <f t="shared" si="34"/>
        <v>55</v>
      </c>
      <c r="J77" s="1">
        <f t="shared" si="35"/>
        <v>26</v>
      </c>
      <c r="K77" s="1">
        <v>0.0</v>
      </c>
      <c r="L77" s="1">
        <v>55.0</v>
      </c>
      <c r="M77" s="1">
        <v>0.0</v>
      </c>
      <c r="N77" s="1">
        <v>0.0</v>
      </c>
      <c r="O77" s="1">
        <f t="shared" si="36"/>
        <v>29</v>
      </c>
      <c r="P77" s="1">
        <f>17+12</f>
        <v>29</v>
      </c>
      <c r="Q77" s="1">
        <v>0.0</v>
      </c>
      <c r="R77" s="1">
        <v>0.0</v>
      </c>
      <c r="S77" s="1">
        <v>0.0</v>
      </c>
      <c r="T77" s="1">
        <v>0.0</v>
      </c>
      <c r="U77" s="1">
        <v>32.0</v>
      </c>
      <c r="V77" s="1">
        <v>0.0</v>
      </c>
      <c r="W77" s="1">
        <v>0.0</v>
      </c>
      <c r="X77" s="1">
        <v>0.0</v>
      </c>
      <c r="Y77" s="1">
        <f t="shared" si="37"/>
        <v>29</v>
      </c>
      <c r="Z77" s="1">
        <f t="shared" si="38"/>
        <v>0</v>
      </c>
      <c r="AA77" s="1">
        <v>1.0</v>
      </c>
      <c r="AC77" s="1">
        <v>0.0</v>
      </c>
      <c r="AD77" s="1" t="s">
        <v>30</v>
      </c>
      <c r="AE77" s="1" t="s">
        <v>30</v>
      </c>
      <c r="AF77" s="1" t="s">
        <v>30</v>
      </c>
      <c r="AG77" s="1" t="s">
        <v>30</v>
      </c>
    </row>
    <row r="78" ht="15.75" customHeight="1">
      <c r="A78" s="1">
        <v>3.0</v>
      </c>
      <c r="B78" s="2">
        <v>42933.0</v>
      </c>
      <c r="C78" s="1">
        <f t="shared" si="1"/>
        <v>29</v>
      </c>
      <c r="D78" s="1">
        <v>2017.0</v>
      </c>
      <c r="E78" s="1" t="s">
        <v>188</v>
      </c>
      <c r="F78" s="1" t="s">
        <v>189</v>
      </c>
      <c r="G78" s="1" t="s">
        <v>75</v>
      </c>
      <c r="H78" s="1" t="s">
        <v>29</v>
      </c>
      <c r="I78" s="1">
        <f t="shared" si="34"/>
        <v>30</v>
      </c>
      <c r="J78" s="1">
        <f t="shared" si="35"/>
        <v>13</v>
      </c>
      <c r="K78" s="1">
        <v>4.0</v>
      </c>
      <c r="L78" s="1">
        <v>22.0</v>
      </c>
      <c r="M78" s="1">
        <v>0.0</v>
      </c>
      <c r="N78" s="1">
        <v>4.0</v>
      </c>
      <c r="O78" s="1">
        <f t="shared" si="36"/>
        <v>9</v>
      </c>
      <c r="P78" s="1">
        <v>9.0</v>
      </c>
      <c r="Q78" s="1">
        <v>0.0</v>
      </c>
      <c r="R78" s="1">
        <v>0.0</v>
      </c>
      <c r="S78" s="1">
        <v>0.0</v>
      </c>
      <c r="T78" s="1">
        <v>0.0</v>
      </c>
      <c r="U78" s="1">
        <v>0.0</v>
      </c>
      <c r="V78" s="1">
        <v>0.0</v>
      </c>
      <c r="W78" s="1">
        <v>0.0</v>
      </c>
      <c r="X78" s="1">
        <v>0.0</v>
      </c>
      <c r="Y78" s="1">
        <f t="shared" si="37"/>
        <v>9</v>
      </c>
      <c r="Z78" s="1">
        <f t="shared" si="38"/>
        <v>4</v>
      </c>
      <c r="AA78" s="1">
        <v>1.0</v>
      </c>
      <c r="AC78" s="1">
        <v>0.0</v>
      </c>
      <c r="AD78" s="1" t="s">
        <v>30</v>
      </c>
      <c r="AE78" s="1" t="s">
        <v>30</v>
      </c>
      <c r="AF78" s="1" t="s">
        <v>30</v>
      </c>
      <c r="AG78" s="1" t="s">
        <v>30</v>
      </c>
    </row>
    <row r="79" ht="15.75" customHeight="1">
      <c r="A79" s="1">
        <v>3.0</v>
      </c>
      <c r="B79" s="2">
        <v>42933.0</v>
      </c>
      <c r="C79" s="1">
        <f t="shared" si="1"/>
        <v>29</v>
      </c>
      <c r="D79" s="1">
        <v>2017.0</v>
      </c>
      <c r="E79" s="1" t="s">
        <v>190</v>
      </c>
      <c r="F79" s="1" t="s">
        <v>189</v>
      </c>
      <c r="G79" s="1" t="s">
        <v>75</v>
      </c>
      <c r="H79" s="1" t="s">
        <v>31</v>
      </c>
      <c r="I79" s="1">
        <f t="shared" si="34"/>
        <v>62</v>
      </c>
      <c r="J79" s="1">
        <f t="shared" si="35"/>
        <v>7</v>
      </c>
      <c r="K79" s="1">
        <v>4.0</v>
      </c>
      <c r="L79" s="1">
        <v>54.0</v>
      </c>
      <c r="M79" s="1">
        <v>0.0</v>
      </c>
      <c r="N79" s="1">
        <v>4.0</v>
      </c>
      <c r="O79" s="1">
        <f t="shared" si="36"/>
        <v>47</v>
      </c>
      <c r="P79" s="1">
        <v>47.0</v>
      </c>
      <c r="Q79" s="1">
        <v>0.0</v>
      </c>
      <c r="R79" s="1">
        <v>0.0</v>
      </c>
      <c r="S79" s="1">
        <v>0.0</v>
      </c>
      <c r="T79" s="1">
        <v>0.0</v>
      </c>
      <c r="U79" s="1">
        <v>0.0</v>
      </c>
      <c r="V79" s="1">
        <v>0.0</v>
      </c>
      <c r="W79" s="1">
        <v>0.0</v>
      </c>
      <c r="X79" s="1">
        <v>0.0</v>
      </c>
      <c r="Y79" s="1">
        <f t="shared" si="37"/>
        <v>47</v>
      </c>
      <c r="Z79" s="1">
        <f t="shared" si="38"/>
        <v>4</v>
      </c>
      <c r="AA79" s="1">
        <v>1.0</v>
      </c>
      <c r="AC79" s="1">
        <v>0.0</v>
      </c>
      <c r="AD79" s="1" t="s">
        <v>30</v>
      </c>
      <c r="AE79" s="1" t="s">
        <v>30</v>
      </c>
      <c r="AF79" s="1" t="s">
        <v>30</v>
      </c>
      <c r="AG79" s="1" t="s">
        <v>30</v>
      </c>
    </row>
    <row r="80" ht="15.75" customHeight="1">
      <c r="A80" s="1">
        <v>3.0</v>
      </c>
      <c r="B80" s="2">
        <v>42933.0</v>
      </c>
      <c r="C80" s="1">
        <f t="shared" si="1"/>
        <v>29</v>
      </c>
      <c r="D80" s="1">
        <v>2017.0</v>
      </c>
      <c r="E80" s="1" t="s">
        <v>205</v>
      </c>
      <c r="F80" s="1" t="s">
        <v>189</v>
      </c>
      <c r="G80" s="1" t="s">
        <v>75</v>
      </c>
      <c r="H80" s="1" t="s">
        <v>143</v>
      </c>
      <c r="I80" s="1">
        <f t="shared" si="34"/>
        <v>68</v>
      </c>
      <c r="J80" s="1">
        <f t="shared" si="35"/>
        <v>33</v>
      </c>
      <c r="K80" s="1">
        <v>4.0</v>
      </c>
      <c r="L80" s="1">
        <v>60.0</v>
      </c>
      <c r="M80" s="1">
        <v>0.0</v>
      </c>
      <c r="N80" s="1">
        <v>4.0</v>
      </c>
      <c r="O80" s="1">
        <f t="shared" si="36"/>
        <v>27</v>
      </c>
      <c r="P80" s="1">
        <v>27.0</v>
      </c>
      <c r="Q80" s="1">
        <v>0.0</v>
      </c>
      <c r="R80" s="1">
        <v>0.0</v>
      </c>
      <c r="S80" s="1">
        <v>0.0</v>
      </c>
      <c r="T80" s="1">
        <v>0.0</v>
      </c>
      <c r="U80" s="1">
        <v>0.0</v>
      </c>
      <c r="V80" s="1">
        <v>0.0</v>
      </c>
      <c r="W80" s="1">
        <v>0.0</v>
      </c>
      <c r="X80" s="1">
        <v>0.0</v>
      </c>
      <c r="Y80" s="1">
        <f t="shared" si="37"/>
        <v>27</v>
      </c>
      <c r="Z80" s="1">
        <f t="shared" si="38"/>
        <v>4</v>
      </c>
      <c r="AA80" s="1">
        <v>1.0</v>
      </c>
      <c r="AC80" s="1">
        <v>0.0</v>
      </c>
      <c r="AD80" s="1" t="s">
        <v>30</v>
      </c>
      <c r="AE80" s="1" t="s">
        <v>30</v>
      </c>
      <c r="AF80" s="1" t="s">
        <v>30</v>
      </c>
      <c r="AG80" s="1" t="s">
        <v>30</v>
      </c>
    </row>
    <row r="81" ht="15.75" customHeight="1">
      <c r="A81" s="1">
        <v>3.0</v>
      </c>
      <c r="B81" s="2">
        <v>42933.0</v>
      </c>
      <c r="C81" s="1">
        <f t="shared" si="1"/>
        <v>29</v>
      </c>
      <c r="D81" s="1">
        <v>2017.0</v>
      </c>
      <c r="E81" s="1" t="s">
        <v>206</v>
      </c>
      <c r="F81" s="1" t="s">
        <v>189</v>
      </c>
      <c r="G81" s="1" t="s">
        <v>75</v>
      </c>
      <c r="H81" s="1" t="s">
        <v>207</v>
      </c>
      <c r="I81" s="1">
        <f t="shared" si="34"/>
        <v>17</v>
      </c>
      <c r="J81" s="1">
        <f t="shared" si="35"/>
        <v>2</v>
      </c>
      <c r="K81" s="1">
        <v>0.0</v>
      </c>
      <c r="L81" s="1">
        <v>17.0</v>
      </c>
      <c r="M81" s="1">
        <v>0.0</v>
      </c>
      <c r="N81" s="1">
        <v>0.0</v>
      </c>
      <c r="O81" s="1">
        <f t="shared" si="36"/>
        <v>15</v>
      </c>
      <c r="P81" s="1">
        <v>15.0</v>
      </c>
      <c r="Q81" s="1">
        <v>0.0</v>
      </c>
      <c r="R81" s="1">
        <v>0.0</v>
      </c>
      <c r="S81" s="1">
        <v>0.0</v>
      </c>
      <c r="T81" s="1">
        <v>0.0</v>
      </c>
      <c r="U81" s="1">
        <v>9.0</v>
      </c>
      <c r="V81" s="1">
        <v>0.0</v>
      </c>
      <c r="W81" s="1">
        <v>0.0</v>
      </c>
      <c r="X81" s="1">
        <v>0.0</v>
      </c>
      <c r="Y81" s="1">
        <f t="shared" si="37"/>
        <v>15</v>
      </c>
      <c r="Z81" s="1">
        <f t="shared" si="38"/>
        <v>0</v>
      </c>
      <c r="AA81" s="1">
        <v>1.0</v>
      </c>
      <c r="AC81" s="1">
        <v>0.0</v>
      </c>
      <c r="AD81" s="1" t="s">
        <v>30</v>
      </c>
      <c r="AE81" s="1" t="s">
        <v>30</v>
      </c>
      <c r="AF81" s="1" t="s">
        <v>30</v>
      </c>
      <c r="AG81" s="1" t="s">
        <v>30</v>
      </c>
    </row>
    <row r="82" ht="15.75" customHeight="1">
      <c r="A82" s="1">
        <v>3.0</v>
      </c>
      <c r="B82" s="2">
        <v>42933.0</v>
      </c>
      <c r="C82" s="1">
        <f t="shared" si="1"/>
        <v>29</v>
      </c>
      <c r="D82" s="1">
        <v>2017.0</v>
      </c>
      <c r="E82" s="1" t="s">
        <v>208</v>
      </c>
      <c r="F82" s="1" t="s">
        <v>189</v>
      </c>
      <c r="G82" s="1" t="s">
        <v>75</v>
      </c>
      <c r="H82" s="1" t="s">
        <v>209</v>
      </c>
      <c r="I82" s="1">
        <f t="shared" si="34"/>
        <v>31</v>
      </c>
      <c r="J82" s="1">
        <f t="shared" si="35"/>
        <v>10</v>
      </c>
      <c r="K82" s="1">
        <v>0.0</v>
      </c>
      <c r="L82" s="1">
        <v>31.0</v>
      </c>
      <c r="M82" s="1">
        <v>0.0</v>
      </c>
      <c r="N82" s="1">
        <v>0.0</v>
      </c>
      <c r="O82" s="1">
        <f t="shared" si="36"/>
        <v>21</v>
      </c>
      <c r="P82" s="1">
        <v>21.0</v>
      </c>
      <c r="Q82" s="1">
        <v>0.0</v>
      </c>
      <c r="R82" s="1">
        <v>0.0</v>
      </c>
      <c r="S82" s="1">
        <v>0.0</v>
      </c>
      <c r="T82" s="1">
        <v>0.0</v>
      </c>
      <c r="U82" s="1">
        <v>0.0</v>
      </c>
      <c r="V82" s="1">
        <v>0.0</v>
      </c>
      <c r="W82" s="1">
        <v>0.0</v>
      </c>
      <c r="X82" s="1">
        <v>0.0</v>
      </c>
      <c r="Y82" s="1">
        <f t="shared" si="37"/>
        <v>21</v>
      </c>
      <c r="Z82" s="1">
        <f t="shared" si="38"/>
        <v>0</v>
      </c>
      <c r="AA82" s="1">
        <v>1.0</v>
      </c>
      <c r="AC82" s="1">
        <v>0.0</v>
      </c>
      <c r="AD82" s="1" t="s">
        <v>30</v>
      </c>
      <c r="AE82" s="1" t="s">
        <v>30</v>
      </c>
      <c r="AF82" s="1" t="s">
        <v>30</v>
      </c>
      <c r="AG82" s="1" t="s">
        <v>30</v>
      </c>
    </row>
    <row r="83" ht="15.75" customHeight="1">
      <c r="A83" s="1">
        <v>3.0</v>
      </c>
      <c r="B83" s="2">
        <v>42933.0</v>
      </c>
      <c r="C83" s="1">
        <f t="shared" si="1"/>
        <v>29</v>
      </c>
      <c r="D83" s="1">
        <v>2017.0</v>
      </c>
      <c r="E83" s="1" t="s">
        <v>191</v>
      </c>
      <c r="F83" s="1" t="s">
        <v>189</v>
      </c>
      <c r="G83" s="1" t="s">
        <v>44</v>
      </c>
      <c r="H83" s="1" t="s">
        <v>29</v>
      </c>
      <c r="I83" s="1">
        <f t="shared" si="34"/>
        <v>28</v>
      </c>
      <c r="J83" s="1">
        <f t="shared" si="35"/>
        <v>17</v>
      </c>
      <c r="K83" s="1">
        <v>0.0</v>
      </c>
      <c r="L83" s="1">
        <v>28.0</v>
      </c>
      <c r="M83" s="1">
        <v>0.0</v>
      </c>
      <c r="N83" s="1">
        <v>0.0</v>
      </c>
      <c r="O83" s="1">
        <f t="shared" si="36"/>
        <v>11</v>
      </c>
      <c r="P83" s="1">
        <v>11.0</v>
      </c>
      <c r="Q83" s="1">
        <v>0.0</v>
      </c>
      <c r="R83" s="1">
        <v>0.0</v>
      </c>
      <c r="S83" s="1">
        <v>0.0</v>
      </c>
      <c r="T83" s="1">
        <v>0.0</v>
      </c>
      <c r="U83" s="1">
        <v>0.0</v>
      </c>
      <c r="V83" s="1">
        <v>0.0</v>
      </c>
      <c r="W83" s="1">
        <v>0.0</v>
      </c>
      <c r="X83" s="1">
        <v>0.0</v>
      </c>
      <c r="Y83" s="1">
        <f t="shared" si="37"/>
        <v>11</v>
      </c>
      <c r="Z83" s="1">
        <f t="shared" si="38"/>
        <v>0</v>
      </c>
      <c r="AA83" s="1">
        <v>1.0</v>
      </c>
      <c r="AC83" s="1">
        <v>0.0</v>
      </c>
      <c r="AD83" s="1" t="s">
        <v>30</v>
      </c>
      <c r="AE83" s="1" t="s">
        <v>30</v>
      </c>
      <c r="AF83" s="1" t="s">
        <v>30</v>
      </c>
      <c r="AG83" s="1" t="s">
        <v>30</v>
      </c>
    </row>
    <row r="84" ht="15.75" customHeight="1">
      <c r="A84" s="1">
        <v>3.0</v>
      </c>
      <c r="B84" s="2">
        <v>42933.0</v>
      </c>
      <c r="C84" s="1">
        <f t="shared" si="1"/>
        <v>29</v>
      </c>
      <c r="D84" s="1">
        <v>2017.0</v>
      </c>
      <c r="E84" s="1" t="s">
        <v>192</v>
      </c>
      <c r="F84" s="1" t="s">
        <v>189</v>
      </c>
      <c r="G84" s="1" t="s">
        <v>44</v>
      </c>
      <c r="H84" s="1" t="s">
        <v>31</v>
      </c>
      <c r="I84" s="1">
        <f t="shared" si="34"/>
        <v>17</v>
      </c>
      <c r="J84" s="1">
        <f t="shared" si="35"/>
        <v>7</v>
      </c>
      <c r="K84" s="1">
        <v>1.0</v>
      </c>
      <c r="L84" s="1">
        <v>15.0</v>
      </c>
      <c r="M84" s="1">
        <v>0.0</v>
      </c>
      <c r="N84" s="1">
        <v>1.0</v>
      </c>
      <c r="O84" s="1">
        <f t="shared" si="36"/>
        <v>8</v>
      </c>
      <c r="P84" s="1">
        <v>8.0</v>
      </c>
      <c r="Q84" s="1">
        <v>0.0</v>
      </c>
      <c r="R84" s="1">
        <v>0.0</v>
      </c>
      <c r="S84" s="1">
        <v>0.0</v>
      </c>
      <c r="T84" s="1">
        <v>0.0</v>
      </c>
      <c r="U84" s="1">
        <v>0.0</v>
      </c>
      <c r="V84" s="1">
        <v>0.0</v>
      </c>
      <c r="W84" s="1">
        <v>0.0</v>
      </c>
      <c r="X84" s="1">
        <v>0.0</v>
      </c>
      <c r="Y84" s="1">
        <f t="shared" si="37"/>
        <v>8</v>
      </c>
      <c r="Z84" s="1">
        <f t="shared" si="38"/>
        <v>1</v>
      </c>
      <c r="AA84" s="1">
        <v>1.0</v>
      </c>
      <c r="AC84" s="1">
        <v>0.0</v>
      </c>
      <c r="AD84" s="1" t="s">
        <v>30</v>
      </c>
      <c r="AE84" s="1" t="s">
        <v>30</v>
      </c>
      <c r="AF84" s="1" t="s">
        <v>30</v>
      </c>
      <c r="AG84" s="1" t="s">
        <v>30</v>
      </c>
    </row>
    <row r="85" ht="15.75" customHeight="1">
      <c r="A85" s="1">
        <v>3.0</v>
      </c>
      <c r="B85" s="2">
        <v>42933.0</v>
      </c>
      <c r="C85" s="1">
        <f t="shared" si="1"/>
        <v>29</v>
      </c>
      <c r="D85" s="1">
        <v>2017.0</v>
      </c>
      <c r="E85" s="1" t="s">
        <v>205</v>
      </c>
      <c r="F85" s="1" t="s">
        <v>189</v>
      </c>
      <c r="G85" s="1" t="s">
        <v>75</v>
      </c>
      <c r="H85" s="1" t="s">
        <v>143</v>
      </c>
      <c r="I85" s="1">
        <f t="shared" si="34"/>
        <v>68</v>
      </c>
      <c r="J85" s="1">
        <f t="shared" si="35"/>
        <v>0</v>
      </c>
      <c r="K85" s="1">
        <v>4.0</v>
      </c>
      <c r="L85" s="1">
        <v>60.0</v>
      </c>
      <c r="M85" s="1">
        <v>0.0</v>
      </c>
      <c r="N85" s="1">
        <v>4.0</v>
      </c>
      <c r="O85" s="1">
        <f t="shared" si="36"/>
        <v>60</v>
      </c>
      <c r="P85" s="1">
        <v>60.0</v>
      </c>
      <c r="Q85" s="1">
        <v>0.0</v>
      </c>
      <c r="R85" s="1">
        <v>0.0</v>
      </c>
      <c r="S85" s="1">
        <v>0.0</v>
      </c>
      <c r="T85" s="1">
        <v>0.0</v>
      </c>
      <c r="U85" s="1">
        <v>0.0</v>
      </c>
      <c r="V85" s="1">
        <v>0.0</v>
      </c>
      <c r="W85" s="1">
        <v>0.0</v>
      </c>
      <c r="X85" s="1">
        <v>0.0</v>
      </c>
      <c r="Y85" s="1">
        <f t="shared" si="37"/>
        <v>60</v>
      </c>
      <c r="Z85" s="1">
        <f t="shared" si="38"/>
        <v>4</v>
      </c>
      <c r="AA85" s="1">
        <v>1.0</v>
      </c>
      <c r="AC85" s="1">
        <v>0.0</v>
      </c>
      <c r="AD85" s="1" t="s">
        <v>30</v>
      </c>
      <c r="AE85" s="1" t="s">
        <v>30</v>
      </c>
      <c r="AF85" s="1" t="s">
        <v>30</v>
      </c>
      <c r="AG85" s="1" t="s">
        <v>30</v>
      </c>
    </row>
    <row r="86" ht="15.75" customHeight="1">
      <c r="A86" s="1">
        <v>3.0</v>
      </c>
      <c r="B86" s="2">
        <v>42933.0</v>
      </c>
      <c r="C86" s="1">
        <f t="shared" si="1"/>
        <v>29</v>
      </c>
      <c r="D86" s="1">
        <v>2017.0</v>
      </c>
      <c r="E86" s="1" t="s">
        <v>206</v>
      </c>
      <c r="F86" s="1" t="s">
        <v>189</v>
      </c>
      <c r="G86" s="1" t="s">
        <v>75</v>
      </c>
      <c r="H86" s="1" t="s">
        <v>207</v>
      </c>
      <c r="I86" s="1">
        <f t="shared" si="34"/>
        <v>17</v>
      </c>
      <c r="J86" s="1">
        <f t="shared" si="35"/>
        <v>0</v>
      </c>
      <c r="K86" s="1">
        <v>0.0</v>
      </c>
      <c r="L86" s="1">
        <v>17.0</v>
      </c>
      <c r="M86" s="1">
        <v>0.0</v>
      </c>
      <c r="N86" s="1">
        <v>0.0</v>
      </c>
      <c r="O86" s="1">
        <f t="shared" si="36"/>
        <v>17</v>
      </c>
      <c r="P86" s="1">
        <v>17.0</v>
      </c>
      <c r="Q86" s="1">
        <v>0.0</v>
      </c>
      <c r="R86" s="1">
        <v>0.0</v>
      </c>
      <c r="S86" s="1">
        <v>0.0</v>
      </c>
      <c r="T86" s="1">
        <v>0.0</v>
      </c>
      <c r="U86" s="1">
        <v>0.0</v>
      </c>
      <c r="V86" s="1">
        <v>0.0</v>
      </c>
      <c r="W86" s="1">
        <v>0.0</v>
      </c>
      <c r="X86" s="1">
        <v>0.0</v>
      </c>
      <c r="Y86" s="1">
        <f t="shared" si="37"/>
        <v>17</v>
      </c>
      <c r="Z86" s="1">
        <f t="shared" si="38"/>
        <v>0</v>
      </c>
      <c r="AA86" s="1">
        <v>1.0</v>
      </c>
      <c r="AC86" s="1">
        <v>0.0</v>
      </c>
      <c r="AD86" s="1" t="s">
        <v>30</v>
      </c>
      <c r="AE86" s="1" t="s">
        <v>30</v>
      </c>
      <c r="AF86" s="1" t="s">
        <v>30</v>
      </c>
      <c r="AG86" s="1" t="s">
        <v>30</v>
      </c>
    </row>
    <row r="87" ht="15.75" customHeight="1">
      <c r="A87" s="1">
        <v>3.0</v>
      </c>
      <c r="B87" s="2">
        <v>42933.0</v>
      </c>
      <c r="C87" s="1">
        <f t="shared" si="1"/>
        <v>29</v>
      </c>
      <c r="D87" s="1">
        <v>2017.0</v>
      </c>
      <c r="E87" s="1" t="s">
        <v>208</v>
      </c>
      <c r="F87" s="1" t="s">
        <v>189</v>
      </c>
      <c r="G87" s="1" t="s">
        <v>75</v>
      </c>
      <c r="H87" s="1" t="s">
        <v>209</v>
      </c>
      <c r="I87" s="1">
        <f t="shared" si="34"/>
        <v>31</v>
      </c>
      <c r="J87" s="1">
        <f t="shared" si="35"/>
        <v>0</v>
      </c>
      <c r="K87" s="1">
        <v>0.0</v>
      </c>
      <c r="L87" s="1">
        <v>31.0</v>
      </c>
      <c r="M87" s="1">
        <v>0.0</v>
      </c>
      <c r="N87" s="1">
        <v>0.0</v>
      </c>
      <c r="O87" s="1">
        <f t="shared" si="36"/>
        <v>31</v>
      </c>
      <c r="P87" s="1">
        <v>31.0</v>
      </c>
      <c r="Q87" s="1">
        <v>0.0</v>
      </c>
      <c r="R87" s="1">
        <v>0.0</v>
      </c>
      <c r="S87" s="1">
        <v>0.0</v>
      </c>
      <c r="T87" s="1">
        <v>0.0</v>
      </c>
      <c r="U87" s="1">
        <v>0.0</v>
      </c>
      <c r="V87" s="1">
        <v>0.0</v>
      </c>
      <c r="W87" s="1">
        <v>0.0</v>
      </c>
      <c r="X87" s="1">
        <v>0.0</v>
      </c>
      <c r="Y87" s="1">
        <f t="shared" si="37"/>
        <v>31</v>
      </c>
      <c r="Z87" s="1">
        <f t="shared" si="38"/>
        <v>0</v>
      </c>
      <c r="AA87" s="1">
        <v>1.0</v>
      </c>
      <c r="AC87" s="1">
        <v>0.0</v>
      </c>
      <c r="AD87" s="1" t="s">
        <v>30</v>
      </c>
      <c r="AE87" s="1" t="s">
        <v>30</v>
      </c>
      <c r="AF87" s="1" t="s">
        <v>30</v>
      </c>
      <c r="AG87" s="1" t="s">
        <v>30</v>
      </c>
    </row>
    <row r="88" ht="15.75" customHeight="1">
      <c r="A88" s="1">
        <v>3.0</v>
      </c>
      <c r="B88" s="9">
        <v>42933.0</v>
      </c>
      <c r="C88" s="10">
        <f t="shared" si="1"/>
        <v>29</v>
      </c>
      <c r="D88" s="10">
        <v>2017.0</v>
      </c>
      <c r="E88" s="10" t="s">
        <v>210</v>
      </c>
      <c r="F88" s="10" t="s">
        <v>183</v>
      </c>
      <c r="G88" s="10" t="s">
        <v>38</v>
      </c>
      <c r="H88" s="10" t="s">
        <v>143</v>
      </c>
      <c r="I88" s="10">
        <f t="shared" si="34"/>
        <v>65</v>
      </c>
      <c r="J88" s="10">
        <f t="shared" si="35"/>
        <v>0</v>
      </c>
      <c r="K88" s="10">
        <v>11.0</v>
      </c>
      <c r="L88" s="10">
        <v>43.0</v>
      </c>
      <c r="M88" s="10">
        <v>0.0</v>
      </c>
      <c r="N88" s="10">
        <v>11.0</v>
      </c>
      <c r="O88" s="10">
        <f t="shared" si="36"/>
        <v>43</v>
      </c>
      <c r="P88" s="10">
        <v>43.0</v>
      </c>
      <c r="Q88" s="10">
        <v>0.0</v>
      </c>
      <c r="R88" s="10">
        <v>0.0</v>
      </c>
      <c r="S88" s="10">
        <v>0.0</v>
      </c>
      <c r="T88" s="10">
        <v>0.0</v>
      </c>
      <c r="U88" s="10">
        <v>0.0</v>
      </c>
      <c r="V88" s="10">
        <v>0.0</v>
      </c>
      <c r="W88" s="10">
        <v>0.0</v>
      </c>
      <c r="X88" s="10">
        <v>0.0</v>
      </c>
      <c r="Y88" s="10">
        <f t="shared" si="37"/>
        <v>43</v>
      </c>
      <c r="Z88" s="10">
        <f t="shared" si="38"/>
        <v>11</v>
      </c>
      <c r="AA88" s="10">
        <v>1.0</v>
      </c>
      <c r="AB88" s="10"/>
      <c r="AC88" s="10">
        <v>0.0</v>
      </c>
      <c r="AD88" s="10" t="s">
        <v>30</v>
      </c>
      <c r="AE88" s="10" t="s">
        <v>30</v>
      </c>
      <c r="AF88" s="10" t="s">
        <v>30</v>
      </c>
      <c r="AG88" s="1" t="s">
        <v>30</v>
      </c>
    </row>
    <row r="89" ht="15.75" customHeight="1">
      <c r="A89" s="1">
        <v>3.0</v>
      </c>
      <c r="B89" s="9">
        <v>42933.0</v>
      </c>
      <c r="C89" s="10">
        <f t="shared" si="1"/>
        <v>29</v>
      </c>
      <c r="D89" s="10">
        <v>2017.0</v>
      </c>
      <c r="E89" s="10" t="s">
        <v>211</v>
      </c>
      <c r="F89" s="10" t="s">
        <v>183</v>
      </c>
      <c r="G89" s="10" t="s">
        <v>38</v>
      </c>
      <c r="H89" s="10" t="s">
        <v>207</v>
      </c>
      <c r="I89" s="10">
        <v>352.0</v>
      </c>
      <c r="J89" s="10" t="s">
        <v>30</v>
      </c>
      <c r="K89" s="10">
        <v>1.0</v>
      </c>
      <c r="L89" s="10">
        <v>351.0</v>
      </c>
      <c r="M89" s="10">
        <v>0.0</v>
      </c>
      <c r="N89" s="10">
        <v>1.0</v>
      </c>
      <c r="O89" s="10">
        <f t="shared" si="36"/>
        <v>100</v>
      </c>
      <c r="P89" s="10">
        <v>100.0</v>
      </c>
      <c r="Q89" s="10">
        <v>0.0</v>
      </c>
      <c r="R89" s="10">
        <v>0.0</v>
      </c>
      <c r="S89" s="10">
        <v>0.0</v>
      </c>
      <c r="T89" s="10">
        <v>0.0</v>
      </c>
      <c r="U89" s="10">
        <v>0.0</v>
      </c>
      <c r="V89" s="10">
        <v>0.0</v>
      </c>
      <c r="W89" s="10">
        <v>0.0</v>
      </c>
      <c r="X89" s="10">
        <v>0.0</v>
      </c>
      <c r="Y89" s="10">
        <f t="shared" si="37"/>
        <v>100</v>
      </c>
      <c r="Z89" s="10">
        <f t="shared" si="38"/>
        <v>1</v>
      </c>
      <c r="AA89" s="10">
        <v>1.0</v>
      </c>
      <c r="AB89" s="10" t="s">
        <v>212</v>
      </c>
      <c r="AC89" s="10">
        <v>0.0</v>
      </c>
      <c r="AD89" s="10" t="s">
        <v>30</v>
      </c>
      <c r="AE89" s="10" t="s">
        <v>30</v>
      </c>
      <c r="AF89" s="10" t="s">
        <v>30</v>
      </c>
      <c r="AG89" s="1" t="s">
        <v>30</v>
      </c>
    </row>
    <row r="90" ht="15.75" customHeight="1">
      <c r="A90" s="1">
        <v>3.0</v>
      </c>
      <c r="B90" s="9">
        <v>42933.0</v>
      </c>
      <c r="C90" s="10">
        <f t="shared" si="1"/>
        <v>29</v>
      </c>
      <c r="D90" s="10">
        <v>2017.0</v>
      </c>
      <c r="E90" s="10" t="s">
        <v>213</v>
      </c>
      <c r="F90" s="10" t="s">
        <v>183</v>
      </c>
      <c r="G90" s="10" t="s">
        <v>38</v>
      </c>
      <c r="H90" s="10" t="s">
        <v>209</v>
      </c>
      <c r="I90" s="10">
        <f t="shared" ref="I90:I109" si="39">SUM(J90,O90,N90,K90)</f>
        <v>47</v>
      </c>
      <c r="J90" s="10">
        <f t="shared" ref="J90:J103" si="40">L90-O90</f>
        <v>0</v>
      </c>
      <c r="K90" s="10">
        <v>0.0</v>
      </c>
      <c r="L90" s="10">
        <v>47.0</v>
      </c>
      <c r="M90" s="10">
        <v>0.0</v>
      </c>
      <c r="N90" s="10">
        <v>0.0</v>
      </c>
      <c r="O90" s="10">
        <f t="shared" si="36"/>
        <v>47</v>
      </c>
      <c r="P90" s="10">
        <v>47.0</v>
      </c>
      <c r="Q90" s="10">
        <v>0.0</v>
      </c>
      <c r="R90" s="10">
        <v>0.0</v>
      </c>
      <c r="S90" s="10">
        <v>0.0</v>
      </c>
      <c r="T90" s="10">
        <v>0.0</v>
      </c>
      <c r="U90" s="10">
        <v>0.0</v>
      </c>
      <c r="V90" s="10">
        <v>0.0</v>
      </c>
      <c r="W90" s="10">
        <v>0.0</v>
      </c>
      <c r="X90" s="10">
        <v>0.0</v>
      </c>
      <c r="Y90" s="10">
        <f t="shared" si="37"/>
        <v>47</v>
      </c>
      <c r="Z90" s="10">
        <f t="shared" si="38"/>
        <v>0</v>
      </c>
      <c r="AA90" s="10">
        <v>1.0</v>
      </c>
      <c r="AB90" s="10"/>
      <c r="AC90" s="10">
        <v>0.0</v>
      </c>
      <c r="AD90" s="10" t="s">
        <v>30</v>
      </c>
      <c r="AE90" s="10" t="s">
        <v>30</v>
      </c>
      <c r="AF90" s="10" t="s">
        <v>30</v>
      </c>
      <c r="AG90" s="1" t="s">
        <v>30</v>
      </c>
    </row>
    <row r="91" ht="15.75" customHeight="1">
      <c r="A91" s="1">
        <v>4.0</v>
      </c>
      <c r="B91" s="2">
        <v>42940.0</v>
      </c>
      <c r="C91" s="1">
        <f t="shared" si="1"/>
        <v>30</v>
      </c>
      <c r="D91" s="1">
        <v>2017.0</v>
      </c>
      <c r="E91" s="1" t="s">
        <v>160</v>
      </c>
      <c r="F91" s="1" t="s">
        <v>161</v>
      </c>
      <c r="G91" s="1" t="s">
        <v>40</v>
      </c>
      <c r="H91" s="1" t="s">
        <v>29</v>
      </c>
      <c r="I91" s="1">
        <f t="shared" si="39"/>
        <v>88</v>
      </c>
      <c r="J91" s="1">
        <f t="shared" si="40"/>
        <v>0</v>
      </c>
      <c r="K91" s="1">
        <v>9.0</v>
      </c>
      <c r="L91" s="1">
        <v>70.0</v>
      </c>
      <c r="M91" s="1">
        <v>0.0</v>
      </c>
      <c r="N91" s="1">
        <v>9.0</v>
      </c>
      <c r="O91" s="1">
        <f t="shared" si="36"/>
        <v>70</v>
      </c>
      <c r="P91" s="1">
        <v>70.0</v>
      </c>
      <c r="Q91" s="1">
        <v>0.0</v>
      </c>
      <c r="R91" s="1">
        <v>0.0</v>
      </c>
      <c r="S91" s="1">
        <v>0.0</v>
      </c>
      <c r="T91" s="1">
        <v>0.0</v>
      </c>
      <c r="U91" s="1">
        <v>0.0</v>
      </c>
      <c r="V91" s="1">
        <v>0.0</v>
      </c>
      <c r="W91" s="1">
        <v>0.0</v>
      </c>
      <c r="X91" s="1">
        <v>0.0</v>
      </c>
      <c r="Y91" s="1">
        <f t="shared" si="37"/>
        <v>70</v>
      </c>
      <c r="Z91" s="1">
        <f t="shared" si="38"/>
        <v>9</v>
      </c>
      <c r="AA91" s="1">
        <v>1.0</v>
      </c>
      <c r="AC91" s="1">
        <v>1.0</v>
      </c>
      <c r="AD91" s="1">
        <v>86.0</v>
      </c>
      <c r="AE91" s="1" t="s">
        <v>162</v>
      </c>
      <c r="AF91" s="1">
        <v>0.0</v>
      </c>
      <c r="AG91" s="1">
        <v>0.95</v>
      </c>
    </row>
    <row r="92" ht="15.75" customHeight="1">
      <c r="A92" s="1">
        <v>4.0</v>
      </c>
      <c r="B92" s="2">
        <v>42940.0</v>
      </c>
      <c r="C92" s="1">
        <f t="shared" si="1"/>
        <v>30</v>
      </c>
      <c r="D92" s="1">
        <v>2017.0</v>
      </c>
      <c r="E92" s="1" t="s">
        <v>163</v>
      </c>
      <c r="F92" s="1" t="s">
        <v>161</v>
      </c>
      <c r="G92" s="1" t="s">
        <v>40</v>
      </c>
      <c r="H92" s="1" t="s">
        <v>31</v>
      </c>
      <c r="I92" s="1">
        <f t="shared" si="39"/>
        <v>41</v>
      </c>
      <c r="J92" s="1">
        <f t="shared" si="40"/>
        <v>0</v>
      </c>
      <c r="K92" s="1">
        <v>1.0</v>
      </c>
      <c r="L92" s="1">
        <v>39.0</v>
      </c>
      <c r="M92" s="1">
        <v>0.0</v>
      </c>
      <c r="N92" s="1">
        <v>1.0</v>
      </c>
      <c r="O92" s="1">
        <f t="shared" si="36"/>
        <v>39</v>
      </c>
      <c r="P92" s="1">
        <v>39.0</v>
      </c>
      <c r="Q92" s="1">
        <v>0.0</v>
      </c>
      <c r="R92" s="1">
        <v>0.0</v>
      </c>
      <c r="S92" s="1">
        <v>0.0</v>
      </c>
      <c r="T92" s="1">
        <v>0.0</v>
      </c>
      <c r="U92" s="1">
        <v>0.0</v>
      </c>
      <c r="V92" s="1">
        <v>0.0</v>
      </c>
      <c r="W92" s="1">
        <v>0.0</v>
      </c>
      <c r="X92" s="1">
        <v>0.0</v>
      </c>
      <c r="Y92" s="1">
        <f t="shared" si="37"/>
        <v>39</v>
      </c>
      <c r="Z92" s="1">
        <f t="shared" si="38"/>
        <v>1</v>
      </c>
      <c r="AA92" s="1">
        <v>1.0</v>
      </c>
      <c r="AC92" s="1">
        <v>1.0</v>
      </c>
      <c r="AD92" s="1">
        <v>86.0</v>
      </c>
      <c r="AE92" s="1" t="s">
        <v>162</v>
      </c>
      <c r="AF92" s="1">
        <v>0.0</v>
      </c>
      <c r="AG92" s="1">
        <v>0.95</v>
      </c>
    </row>
    <row r="93" ht="15.75" customHeight="1">
      <c r="A93" s="1">
        <v>4.0</v>
      </c>
      <c r="B93" s="2">
        <v>42940.0</v>
      </c>
      <c r="C93" s="1">
        <f t="shared" si="1"/>
        <v>30</v>
      </c>
      <c r="D93" s="1">
        <v>2017.0</v>
      </c>
      <c r="E93" s="1" t="s">
        <v>164</v>
      </c>
      <c r="F93" s="1" t="s">
        <v>161</v>
      </c>
      <c r="G93" s="1" t="s">
        <v>41</v>
      </c>
      <c r="H93" s="1" t="s">
        <v>29</v>
      </c>
      <c r="I93" s="1">
        <f t="shared" si="39"/>
        <v>257</v>
      </c>
      <c r="J93" s="1">
        <f t="shared" si="40"/>
        <v>81</v>
      </c>
      <c r="K93" s="1">
        <v>0.0</v>
      </c>
      <c r="L93" s="1">
        <v>257.0</v>
      </c>
      <c r="M93" s="1">
        <v>0.0</v>
      </c>
      <c r="N93" s="1">
        <v>0.0</v>
      </c>
      <c r="O93" s="1">
        <f t="shared" ref="O93:O109" si="41">P93</f>
        <v>176</v>
      </c>
      <c r="P93" s="1">
        <v>176.0</v>
      </c>
      <c r="Q93" s="1">
        <v>0.0</v>
      </c>
      <c r="R93" s="1">
        <v>0.0</v>
      </c>
      <c r="S93" s="1">
        <v>0.0</v>
      </c>
      <c r="T93" s="1">
        <v>0.0</v>
      </c>
      <c r="U93" s="1">
        <v>57.0</v>
      </c>
      <c r="V93" s="1">
        <v>0.0</v>
      </c>
      <c r="W93" s="1">
        <v>0.0</v>
      </c>
      <c r="X93" s="1">
        <v>0.0</v>
      </c>
      <c r="Y93" s="1">
        <f t="shared" si="37"/>
        <v>176</v>
      </c>
      <c r="Z93" s="1">
        <f t="shared" si="38"/>
        <v>0</v>
      </c>
      <c r="AA93" s="1">
        <v>1.0</v>
      </c>
      <c r="AC93" s="1">
        <v>1.0</v>
      </c>
      <c r="AD93" s="1">
        <v>126.0</v>
      </c>
      <c r="AE93" s="1" t="s">
        <v>162</v>
      </c>
      <c r="AF93" s="1">
        <v>5.0</v>
      </c>
      <c r="AG93" s="1">
        <v>0.66</v>
      </c>
    </row>
    <row r="94" ht="15.75" customHeight="1">
      <c r="A94" s="1">
        <v>4.0</v>
      </c>
      <c r="B94" s="2">
        <v>42940.0</v>
      </c>
      <c r="C94" s="1">
        <f t="shared" si="1"/>
        <v>30</v>
      </c>
      <c r="D94" s="1">
        <v>2017.0</v>
      </c>
      <c r="E94" s="1" t="s">
        <v>165</v>
      </c>
      <c r="F94" s="1" t="s">
        <v>161</v>
      </c>
      <c r="G94" s="1" t="s">
        <v>41</v>
      </c>
      <c r="H94" s="1" t="s">
        <v>31</v>
      </c>
      <c r="I94" s="1">
        <f t="shared" si="39"/>
        <v>154</v>
      </c>
      <c r="J94" s="1">
        <f t="shared" si="40"/>
        <v>61</v>
      </c>
      <c r="K94" s="1">
        <v>3.0</v>
      </c>
      <c r="L94" s="1">
        <v>148.0</v>
      </c>
      <c r="M94" s="1">
        <v>0.0</v>
      </c>
      <c r="N94" s="1">
        <v>3.0</v>
      </c>
      <c r="O94" s="1">
        <f t="shared" si="41"/>
        <v>87</v>
      </c>
      <c r="P94" s="1">
        <v>87.0</v>
      </c>
      <c r="Q94" s="1">
        <v>0.0</v>
      </c>
      <c r="R94" s="1">
        <v>0.0</v>
      </c>
      <c r="S94" s="1">
        <v>0.0</v>
      </c>
      <c r="T94" s="1">
        <v>0.0</v>
      </c>
      <c r="U94" s="1">
        <v>20.0</v>
      </c>
      <c r="V94" s="1">
        <v>0.0</v>
      </c>
      <c r="W94" s="1">
        <v>0.0</v>
      </c>
      <c r="X94" s="1">
        <v>0.0</v>
      </c>
      <c r="Y94" s="1">
        <f t="shared" si="37"/>
        <v>87</v>
      </c>
      <c r="Z94" s="1">
        <f t="shared" si="38"/>
        <v>3</v>
      </c>
      <c r="AA94" s="1">
        <v>1.0</v>
      </c>
      <c r="AC94" s="1">
        <v>1.0</v>
      </c>
      <c r="AD94" s="1">
        <v>126.0</v>
      </c>
      <c r="AE94" s="1" t="s">
        <v>162</v>
      </c>
      <c r="AF94" s="1">
        <v>5.0</v>
      </c>
      <c r="AG94" s="1">
        <v>0.66</v>
      </c>
    </row>
    <row r="95" ht="15.75" customHeight="1">
      <c r="A95" s="1">
        <v>4.0</v>
      </c>
      <c r="B95" s="2">
        <v>42940.0</v>
      </c>
      <c r="C95" s="1">
        <f t="shared" si="1"/>
        <v>30</v>
      </c>
      <c r="D95" s="1">
        <v>2017.0</v>
      </c>
      <c r="E95" s="1" t="s">
        <v>166</v>
      </c>
      <c r="F95" s="1" t="s">
        <v>161</v>
      </c>
      <c r="G95" s="1" t="s">
        <v>42</v>
      </c>
      <c r="H95" s="1" t="s">
        <v>29</v>
      </c>
      <c r="I95" s="1">
        <f t="shared" si="39"/>
        <v>92</v>
      </c>
      <c r="J95" s="1">
        <f t="shared" si="40"/>
        <v>45</v>
      </c>
      <c r="K95" s="1">
        <v>3.0</v>
      </c>
      <c r="L95" s="1">
        <v>86.0</v>
      </c>
      <c r="M95" s="1">
        <v>0.0</v>
      </c>
      <c r="N95" s="1">
        <v>3.0</v>
      </c>
      <c r="O95" s="1">
        <f t="shared" si="41"/>
        <v>41</v>
      </c>
      <c r="P95" s="1">
        <v>41.0</v>
      </c>
      <c r="Q95" s="1">
        <v>0.0</v>
      </c>
      <c r="R95" s="1">
        <v>0.0</v>
      </c>
      <c r="S95" s="1">
        <v>0.0</v>
      </c>
      <c r="T95" s="1">
        <v>0.0</v>
      </c>
      <c r="U95" s="1">
        <v>6.0</v>
      </c>
      <c r="V95" s="1">
        <v>0.0</v>
      </c>
      <c r="W95" s="1">
        <v>0.0</v>
      </c>
      <c r="X95" s="1">
        <v>0.0</v>
      </c>
      <c r="Y95" s="1">
        <f t="shared" si="37"/>
        <v>41</v>
      </c>
      <c r="Z95" s="1">
        <f t="shared" si="38"/>
        <v>3</v>
      </c>
      <c r="AA95" s="1">
        <v>1.0</v>
      </c>
      <c r="AC95" s="1">
        <v>1.0</v>
      </c>
      <c r="AD95" s="1">
        <v>121.0</v>
      </c>
      <c r="AE95" s="1" t="s">
        <v>162</v>
      </c>
      <c r="AF95" s="1">
        <v>35.0</v>
      </c>
      <c r="AG95" s="1">
        <v>0.66</v>
      </c>
    </row>
    <row r="96" ht="15.75" customHeight="1">
      <c r="A96" s="1">
        <v>4.0</v>
      </c>
      <c r="B96" s="2">
        <v>42940.0</v>
      </c>
      <c r="C96" s="1">
        <f t="shared" si="1"/>
        <v>30</v>
      </c>
      <c r="D96" s="1">
        <v>2017.0</v>
      </c>
      <c r="E96" s="1" t="s">
        <v>167</v>
      </c>
      <c r="F96" s="1" t="s">
        <v>161</v>
      </c>
      <c r="G96" s="1" t="s">
        <v>42</v>
      </c>
      <c r="H96" s="1" t="s">
        <v>31</v>
      </c>
      <c r="I96" s="1">
        <f t="shared" si="39"/>
        <v>79</v>
      </c>
      <c r="J96" s="1">
        <f t="shared" si="40"/>
        <v>30</v>
      </c>
      <c r="K96" s="1">
        <v>0.0</v>
      </c>
      <c r="L96" s="1">
        <v>79.0</v>
      </c>
      <c r="M96" s="1">
        <v>0.0</v>
      </c>
      <c r="N96" s="1">
        <v>0.0</v>
      </c>
      <c r="O96" s="1">
        <f t="shared" si="41"/>
        <v>49</v>
      </c>
      <c r="P96" s="1">
        <v>49.0</v>
      </c>
      <c r="Q96" s="1">
        <v>0.0</v>
      </c>
      <c r="R96" s="1">
        <v>0.0</v>
      </c>
      <c r="S96" s="1">
        <v>0.0</v>
      </c>
      <c r="T96" s="1">
        <v>0.0</v>
      </c>
      <c r="U96" s="1">
        <v>76.0</v>
      </c>
      <c r="V96" s="1">
        <v>0.0</v>
      </c>
      <c r="W96" s="1">
        <v>0.0</v>
      </c>
      <c r="X96" s="1">
        <v>0.0</v>
      </c>
      <c r="Y96" s="1">
        <f t="shared" si="37"/>
        <v>49</v>
      </c>
      <c r="Z96" s="1">
        <f t="shared" si="38"/>
        <v>0</v>
      </c>
      <c r="AA96" s="1">
        <v>1.0</v>
      </c>
      <c r="AC96" s="1">
        <v>1.0</v>
      </c>
      <c r="AD96" s="1">
        <v>121.0</v>
      </c>
      <c r="AE96" s="1" t="s">
        <v>162</v>
      </c>
      <c r="AF96" s="1">
        <v>35.0</v>
      </c>
      <c r="AG96" s="1">
        <v>0.66</v>
      </c>
    </row>
    <row r="97" ht="15.75" customHeight="1">
      <c r="A97" s="1">
        <v>4.0</v>
      </c>
      <c r="B97" s="2">
        <v>42940.0</v>
      </c>
      <c r="C97" s="1">
        <f t="shared" si="1"/>
        <v>30</v>
      </c>
      <c r="D97" s="1">
        <v>2017.0</v>
      </c>
      <c r="E97" s="1" t="s">
        <v>168</v>
      </c>
      <c r="F97" s="1" t="s">
        <v>161</v>
      </c>
      <c r="G97" s="1" t="s">
        <v>169</v>
      </c>
      <c r="H97" s="1" t="s">
        <v>170</v>
      </c>
      <c r="I97" s="1">
        <f t="shared" si="39"/>
        <v>93</v>
      </c>
      <c r="J97" s="1">
        <f t="shared" si="40"/>
        <v>91</v>
      </c>
      <c r="K97" s="1">
        <v>1.0</v>
      </c>
      <c r="L97" s="1">
        <v>91.0</v>
      </c>
      <c r="M97" s="1">
        <v>0.0</v>
      </c>
      <c r="N97" s="1">
        <v>1.0</v>
      </c>
      <c r="O97" s="1">
        <f t="shared" si="41"/>
        <v>0</v>
      </c>
      <c r="P97" s="1">
        <v>0.0</v>
      </c>
      <c r="Q97" s="1">
        <v>0.0</v>
      </c>
      <c r="R97" s="1">
        <v>0.0</v>
      </c>
      <c r="S97" s="1">
        <v>0.0</v>
      </c>
      <c r="T97" s="1">
        <v>0.0</v>
      </c>
      <c r="U97" s="1">
        <v>0.0</v>
      </c>
      <c r="V97" s="1">
        <v>0.0</v>
      </c>
      <c r="W97" s="1">
        <v>0.0</v>
      </c>
      <c r="X97" s="1">
        <v>0.0</v>
      </c>
      <c r="Y97" s="1">
        <f t="shared" si="37"/>
        <v>0</v>
      </c>
      <c r="Z97" s="1">
        <f t="shared" si="38"/>
        <v>1</v>
      </c>
      <c r="AA97" s="1">
        <v>1.0</v>
      </c>
      <c r="AC97" s="1">
        <v>1.0</v>
      </c>
      <c r="AD97" s="1">
        <v>120.0</v>
      </c>
      <c r="AE97" s="1" t="s">
        <v>171</v>
      </c>
      <c r="AF97" s="1">
        <v>5.0</v>
      </c>
      <c r="AG97" s="1">
        <v>0.5</v>
      </c>
    </row>
    <row r="98" ht="15.75" customHeight="1">
      <c r="A98" s="1">
        <v>4.0</v>
      </c>
      <c r="B98" s="2">
        <v>42940.0</v>
      </c>
      <c r="C98" s="1">
        <f t="shared" si="1"/>
        <v>30</v>
      </c>
      <c r="D98" s="1">
        <v>2017.0</v>
      </c>
      <c r="E98" s="1" t="s">
        <v>172</v>
      </c>
      <c r="F98" s="1" t="s">
        <v>161</v>
      </c>
      <c r="G98" s="1" t="s">
        <v>169</v>
      </c>
      <c r="H98" s="1" t="s">
        <v>173</v>
      </c>
      <c r="I98" s="1">
        <f t="shared" si="39"/>
        <v>38</v>
      </c>
      <c r="J98" s="1">
        <f t="shared" si="40"/>
        <v>38</v>
      </c>
      <c r="K98" s="1">
        <v>0.0</v>
      </c>
      <c r="L98" s="1">
        <v>38.0</v>
      </c>
      <c r="M98" s="1">
        <v>0.0</v>
      </c>
      <c r="N98" s="1">
        <v>0.0</v>
      </c>
      <c r="O98" s="1">
        <f t="shared" si="41"/>
        <v>0</v>
      </c>
      <c r="P98" s="1">
        <v>0.0</v>
      </c>
      <c r="Q98" s="1">
        <v>0.0</v>
      </c>
      <c r="R98" s="1">
        <v>0.0</v>
      </c>
      <c r="S98" s="1">
        <v>0.0</v>
      </c>
      <c r="T98" s="1">
        <v>0.0</v>
      </c>
      <c r="U98" s="1">
        <v>0.0</v>
      </c>
      <c r="V98" s="1">
        <v>0.0</v>
      </c>
      <c r="W98" s="1">
        <v>0.0</v>
      </c>
      <c r="X98" s="1">
        <v>0.0</v>
      </c>
      <c r="Y98" s="1">
        <f t="shared" si="37"/>
        <v>0</v>
      </c>
      <c r="Z98" s="1">
        <f t="shared" si="38"/>
        <v>0</v>
      </c>
      <c r="AA98" s="1">
        <v>1.0</v>
      </c>
      <c r="AC98" s="1">
        <v>1.0</v>
      </c>
      <c r="AD98" s="1">
        <v>120.0</v>
      </c>
      <c r="AE98" s="1" t="s">
        <v>171</v>
      </c>
      <c r="AF98" s="1">
        <v>5.0</v>
      </c>
      <c r="AG98" s="1">
        <v>0.5</v>
      </c>
    </row>
    <row r="99" ht="15.75" customHeight="1">
      <c r="A99" s="1">
        <v>4.0</v>
      </c>
      <c r="B99" s="2">
        <v>42940.0</v>
      </c>
      <c r="C99" s="1">
        <f t="shared" si="1"/>
        <v>30</v>
      </c>
      <c r="D99" s="1">
        <v>2017.0</v>
      </c>
      <c r="E99" s="1" t="s">
        <v>174</v>
      </c>
      <c r="F99" s="1" t="s">
        <v>161</v>
      </c>
      <c r="G99" s="1" t="s">
        <v>175</v>
      </c>
      <c r="H99" s="1" t="s">
        <v>29</v>
      </c>
      <c r="I99" s="1">
        <f t="shared" si="39"/>
        <v>332</v>
      </c>
      <c r="J99" s="1">
        <f t="shared" si="40"/>
        <v>99</v>
      </c>
      <c r="K99" s="1">
        <v>1.0</v>
      </c>
      <c r="L99" s="1">
        <v>330.0</v>
      </c>
      <c r="M99" s="1">
        <v>0.0</v>
      </c>
      <c r="N99" s="1">
        <v>1.0</v>
      </c>
      <c r="O99" s="1">
        <f t="shared" si="41"/>
        <v>231</v>
      </c>
      <c r="P99" s="1">
        <v>231.0</v>
      </c>
      <c r="Q99" s="1">
        <v>0.0</v>
      </c>
      <c r="R99" s="1">
        <v>0.0</v>
      </c>
      <c r="S99" s="1">
        <v>0.0</v>
      </c>
      <c r="T99" s="1">
        <v>0.0</v>
      </c>
      <c r="U99" s="1">
        <v>0.0</v>
      </c>
      <c r="V99" s="1">
        <v>0.0</v>
      </c>
      <c r="W99" s="1">
        <v>0.0</v>
      </c>
      <c r="X99" s="1">
        <v>0.0</v>
      </c>
      <c r="Y99" s="1">
        <f t="shared" si="37"/>
        <v>231</v>
      </c>
      <c r="Z99" s="1">
        <f t="shared" si="38"/>
        <v>1</v>
      </c>
      <c r="AA99" s="1">
        <v>1.0</v>
      </c>
      <c r="AC99" s="1">
        <v>1.0</v>
      </c>
      <c r="AD99" s="1">
        <v>102.0</v>
      </c>
      <c r="AE99" s="1" t="s">
        <v>171</v>
      </c>
      <c r="AF99" s="1">
        <v>35.0</v>
      </c>
      <c r="AG99" s="1">
        <v>0.33</v>
      </c>
    </row>
    <row r="100" ht="15.75" customHeight="1">
      <c r="A100" s="1">
        <v>4.0</v>
      </c>
      <c r="B100" s="2">
        <v>42940.0</v>
      </c>
      <c r="C100" s="1">
        <f t="shared" si="1"/>
        <v>30</v>
      </c>
      <c r="D100" s="1">
        <v>2017.0</v>
      </c>
      <c r="E100" s="1" t="s">
        <v>176</v>
      </c>
      <c r="F100" s="1" t="s">
        <v>161</v>
      </c>
      <c r="G100" s="1" t="s">
        <v>175</v>
      </c>
      <c r="H100" s="1" t="s">
        <v>31</v>
      </c>
      <c r="I100" s="1">
        <f t="shared" si="39"/>
        <v>206</v>
      </c>
      <c r="J100" s="1">
        <f t="shared" si="40"/>
        <v>61</v>
      </c>
      <c r="K100" s="1">
        <v>0.0</v>
      </c>
      <c r="L100" s="1">
        <v>206.0</v>
      </c>
      <c r="M100" s="1">
        <v>0.0</v>
      </c>
      <c r="N100" s="1">
        <v>0.0</v>
      </c>
      <c r="O100" s="1">
        <f t="shared" si="41"/>
        <v>145</v>
      </c>
      <c r="P100" s="1">
        <v>145.0</v>
      </c>
      <c r="Q100" s="1">
        <v>0.0</v>
      </c>
      <c r="R100" s="1">
        <v>0.0</v>
      </c>
      <c r="S100" s="1">
        <v>0.0</v>
      </c>
      <c r="T100" s="1">
        <v>0.0</v>
      </c>
      <c r="U100" s="1">
        <v>23.0</v>
      </c>
      <c r="V100" s="1">
        <v>0.0</v>
      </c>
      <c r="W100" s="1">
        <v>0.0</v>
      </c>
      <c r="X100" s="1">
        <v>0.0</v>
      </c>
      <c r="Y100" s="1">
        <f t="shared" si="37"/>
        <v>145</v>
      </c>
      <c r="Z100" s="1">
        <f t="shared" si="38"/>
        <v>0</v>
      </c>
      <c r="AA100" s="1">
        <v>1.0</v>
      </c>
      <c r="AC100" s="1">
        <v>1.0</v>
      </c>
      <c r="AD100" s="1">
        <v>102.0</v>
      </c>
      <c r="AE100" s="1" t="s">
        <v>171</v>
      </c>
      <c r="AF100" s="1">
        <v>35.0</v>
      </c>
      <c r="AG100" s="1">
        <v>0.33</v>
      </c>
    </row>
    <row r="101" ht="15.75" customHeight="1">
      <c r="A101" s="1">
        <v>4.0</v>
      </c>
      <c r="B101" s="2">
        <v>42940.0</v>
      </c>
      <c r="C101" s="1">
        <f t="shared" si="1"/>
        <v>30</v>
      </c>
      <c r="D101" s="1">
        <v>2017.0</v>
      </c>
      <c r="E101" s="1" t="s">
        <v>177</v>
      </c>
      <c r="F101" s="1" t="s">
        <v>161</v>
      </c>
      <c r="G101" s="1" t="s">
        <v>178</v>
      </c>
      <c r="H101" s="1" t="s">
        <v>193</v>
      </c>
      <c r="I101" s="1">
        <f t="shared" si="39"/>
        <v>609</v>
      </c>
      <c r="J101" s="1">
        <f t="shared" si="40"/>
        <v>607</v>
      </c>
      <c r="K101" s="1">
        <v>1.0</v>
      </c>
      <c r="L101" s="1">
        <v>607.0</v>
      </c>
      <c r="M101" s="1">
        <v>0.0</v>
      </c>
      <c r="N101" s="1">
        <v>1.0</v>
      </c>
      <c r="O101" s="1">
        <f t="shared" si="41"/>
        <v>0</v>
      </c>
      <c r="P101" s="1">
        <v>0.0</v>
      </c>
      <c r="Q101" s="1">
        <v>0.0</v>
      </c>
      <c r="R101" s="1">
        <v>0.0</v>
      </c>
      <c r="S101" s="1">
        <v>0.0</v>
      </c>
      <c r="T101" s="1">
        <v>0.0</v>
      </c>
      <c r="U101" s="1">
        <v>0.0</v>
      </c>
      <c r="V101" s="1">
        <v>0.0</v>
      </c>
      <c r="W101" s="1">
        <v>0.0</v>
      </c>
      <c r="X101" s="1">
        <v>0.0</v>
      </c>
      <c r="Y101" s="1">
        <f t="shared" si="37"/>
        <v>0</v>
      </c>
      <c r="Z101" s="1">
        <f t="shared" si="38"/>
        <v>1</v>
      </c>
      <c r="AA101" s="1">
        <v>1.0</v>
      </c>
      <c r="AC101" s="1">
        <v>1.0</v>
      </c>
      <c r="AD101" s="1">
        <v>123.0</v>
      </c>
      <c r="AE101" s="1" t="s">
        <v>171</v>
      </c>
      <c r="AF101" s="1">
        <v>0.0</v>
      </c>
      <c r="AG101" s="1">
        <v>0.25</v>
      </c>
    </row>
    <row r="102" ht="15.75" customHeight="1">
      <c r="A102" s="1">
        <v>4.0</v>
      </c>
      <c r="B102" s="2">
        <v>42940.0</v>
      </c>
      <c r="C102" s="1">
        <f t="shared" si="1"/>
        <v>30</v>
      </c>
      <c r="D102" s="1">
        <v>2017.0</v>
      </c>
      <c r="E102" s="1" t="s">
        <v>180</v>
      </c>
      <c r="F102" s="1" t="s">
        <v>161</v>
      </c>
      <c r="G102" s="1" t="s">
        <v>178</v>
      </c>
      <c r="H102" s="1" t="s">
        <v>195</v>
      </c>
      <c r="I102" s="1">
        <f t="shared" si="39"/>
        <v>247</v>
      </c>
      <c r="J102" s="1">
        <f t="shared" si="40"/>
        <v>237</v>
      </c>
      <c r="K102" s="1">
        <v>5.0</v>
      </c>
      <c r="L102" s="1">
        <v>237.0</v>
      </c>
      <c r="M102" s="1">
        <v>0.0</v>
      </c>
      <c r="N102" s="1">
        <v>5.0</v>
      </c>
      <c r="O102" s="1">
        <f t="shared" si="41"/>
        <v>0</v>
      </c>
      <c r="P102" s="1">
        <v>0.0</v>
      </c>
      <c r="Q102" s="1">
        <v>0.0</v>
      </c>
      <c r="R102" s="1">
        <v>0.0</v>
      </c>
      <c r="S102" s="1">
        <v>0.0</v>
      </c>
      <c r="T102" s="1">
        <v>0.0</v>
      </c>
      <c r="U102" s="1">
        <v>8.0</v>
      </c>
      <c r="V102" s="1">
        <v>0.0</v>
      </c>
      <c r="W102" s="1">
        <v>0.0</v>
      </c>
      <c r="X102" s="1">
        <v>0.0</v>
      </c>
      <c r="Y102" s="1">
        <f t="shared" si="37"/>
        <v>0</v>
      </c>
      <c r="Z102" s="1">
        <f t="shared" si="38"/>
        <v>5</v>
      </c>
      <c r="AA102" s="1">
        <v>1.0</v>
      </c>
      <c r="AC102" s="1">
        <v>1.0</v>
      </c>
      <c r="AD102" s="1">
        <v>123.0</v>
      </c>
      <c r="AE102" s="1" t="s">
        <v>171</v>
      </c>
      <c r="AF102" s="1">
        <v>0.0</v>
      </c>
      <c r="AG102" s="1">
        <v>0.25</v>
      </c>
    </row>
    <row r="103" ht="15.75" customHeight="1">
      <c r="A103" s="1">
        <v>4.0</v>
      </c>
      <c r="B103" s="9">
        <v>42940.0</v>
      </c>
      <c r="C103" s="10">
        <f t="shared" si="1"/>
        <v>30</v>
      </c>
      <c r="D103" s="10">
        <v>2017.0</v>
      </c>
      <c r="E103" s="10" t="s">
        <v>182</v>
      </c>
      <c r="F103" s="10" t="s">
        <v>183</v>
      </c>
      <c r="G103" s="10" t="s">
        <v>38</v>
      </c>
      <c r="H103" s="10" t="s">
        <v>29</v>
      </c>
      <c r="I103" s="10">
        <f t="shared" si="39"/>
        <v>236</v>
      </c>
      <c r="J103" s="10">
        <f t="shared" si="40"/>
        <v>42</v>
      </c>
      <c r="K103" s="10">
        <v>5.0</v>
      </c>
      <c r="L103" s="10">
        <v>226.0</v>
      </c>
      <c r="M103" s="10">
        <v>0.0</v>
      </c>
      <c r="N103" s="10">
        <v>5.0</v>
      </c>
      <c r="O103" s="10">
        <f t="shared" si="41"/>
        <v>184</v>
      </c>
      <c r="P103" s="10">
        <v>184.0</v>
      </c>
      <c r="Q103" s="10">
        <v>0.0</v>
      </c>
      <c r="R103" s="10">
        <v>0.0</v>
      </c>
      <c r="S103" s="10">
        <v>0.0</v>
      </c>
      <c r="T103" s="10">
        <v>0.0</v>
      </c>
      <c r="U103" s="10">
        <v>19.0</v>
      </c>
      <c r="V103" s="10">
        <v>0.0</v>
      </c>
      <c r="W103" s="10">
        <v>0.0</v>
      </c>
      <c r="X103" s="10">
        <v>0.0</v>
      </c>
      <c r="Y103" s="10">
        <f t="shared" si="37"/>
        <v>184</v>
      </c>
      <c r="Z103" s="10">
        <f t="shared" si="38"/>
        <v>5</v>
      </c>
      <c r="AA103" s="10">
        <v>1.0</v>
      </c>
      <c r="AB103" s="10"/>
      <c r="AC103" s="10">
        <v>0.0</v>
      </c>
      <c r="AD103" s="10" t="s">
        <v>30</v>
      </c>
      <c r="AE103" s="10" t="s">
        <v>30</v>
      </c>
      <c r="AF103" s="10" t="s">
        <v>30</v>
      </c>
      <c r="AG103" s="1" t="s">
        <v>30</v>
      </c>
    </row>
    <row r="104" ht="15.75" customHeight="1">
      <c r="A104" s="1">
        <v>4.0</v>
      </c>
      <c r="B104" s="9">
        <v>42940.0</v>
      </c>
      <c r="C104" s="10">
        <f t="shared" si="1"/>
        <v>30</v>
      </c>
      <c r="D104" s="10">
        <v>2017.0</v>
      </c>
      <c r="E104" s="10" t="s">
        <v>184</v>
      </c>
      <c r="F104" s="10" t="s">
        <v>183</v>
      </c>
      <c r="G104" s="10" t="s">
        <v>38</v>
      </c>
      <c r="H104" s="10" t="s">
        <v>31</v>
      </c>
      <c r="I104" s="10">
        <f t="shared" si="39"/>
        <v>152</v>
      </c>
      <c r="J104" s="10">
        <v>76.0</v>
      </c>
      <c r="K104" s="10">
        <v>0.0</v>
      </c>
      <c r="L104" s="10">
        <v>0.0</v>
      </c>
      <c r="M104" s="10">
        <v>0.0</v>
      </c>
      <c r="N104" s="10">
        <f t="shared" ref="N104:N109" si="42">K104</f>
        <v>0</v>
      </c>
      <c r="O104" s="10">
        <f t="shared" si="41"/>
        <v>76</v>
      </c>
      <c r="P104" s="10">
        <v>76.0</v>
      </c>
      <c r="Q104" s="10">
        <v>0.0</v>
      </c>
      <c r="R104" s="10">
        <v>0.0</v>
      </c>
      <c r="S104" s="10">
        <v>0.0</v>
      </c>
      <c r="T104" s="10">
        <v>0.0</v>
      </c>
      <c r="U104" s="10">
        <v>137.0</v>
      </c>
      <c r="V104" s="10">
        <v>0.0</v>
      </c>
      <c r="W104" s="10">
        <v>0.0</v>
      </c>
      <c r="X104" s="10">
        <v>0.0</v>
      </c>
      <c r="Y104" s="10">
        <f t="shared" si="37"/>
        <v>76</v>
      </c>
      <c r="Z104" s="10">
        <f t="shared" si="38"/>
        <v>0</v>
      </c>
      <c r="AA104" s="10">
        <v>1.0</v>
      </c>
      <c r="AB104" s="10"/>
      <c r="AC104" s="10">
        <v>0.0</v>
      </c>
      <c r="AD104" s="10" t="s">
        <v>30</v>
      </c>
      <c r="AE104" s="10" t="s">
        <v>30</v>
      </c>
      <c r="AF104" s="10" t="s">
        <v>30</v>
      </c>
      <c r="AG104" s="1" t="s">
        <v>30</v>
      </c>
    </row>
    <row r="105" ht="15.75" customHeight="1">
      <c r="A105" s="1">
        <v>4.0</v>
      </c>
      <c r="B105" s="2">
        <v>42940.0</v>
      </c>
      <c r="C105" s="1">
        <f t="shared" si="1"/>
        <v>30</v>
      </c>
      <c r="D105" s="1">
        <v>2017.0</v>
      </c>
      <c r="E105" s="1" t="s">
        <v>185</v>
      </c>
      <c r="F105" s="1" t="s">
        <v>186</v>
      </c>
      <c r="G105" s="1" t="s">
        <v>48</v>
      </c>
      <c r="H105" s="1" t="s">
        <v>29</v>
      </c>
      <c r="I105" s="1">
        <f t="shared" si="39"/>
        <v>15</v>
      </c>
      <c r="J105" s="1">
        <f t="shared" ref="J105:J109" si="43">L105-O105</f>
        <v>6</v>
      </c>
      <c r="K105" s="1">
        <v>4.0</v>
      </c>
      <c r="L105" s="1">
        <v>7.0</v>
      </c>
      <c r="M105" s="1">
        <v>0.0</v>
      </c>
      <c r="N105" s="1">
        <f t="shared" si="42"/>
        <v>4</v>
      </c>
      <c r="O105" s="1">
        <f t="shared" si="41"/>
        <v>1</v>
      </c>
      <c r="P105" s="1">
        <v>1.0</v>
      </c>
      <c r="Q105" s="1">
        <v>0.0</v>
      </c>
      <c r="R105" s="1">
        <v>0.0</v>
      </c>
      <c r="S105" s="1">
        <v>0.0</v>
      </c>
      <c r="T105" s="1">
        <v>0.0</v>
      </c>
      <c r="U105" s="1">
        <v>0.0</v>
      </c>
      <c r="V105" s="1">
        <v>0.0</v>
      </c>
      <c r="W105" s="1">
        <v>0.0</v>
      </c>
      <c r="X105" s="1">
        <v>0.0</v>
      </c>
      <c r="Y105" s="1">
        <f t="shared" si="37"/>
        <v>1</v>
      </c>
      <c r="Z105" s="1">
        <f t="shared" si="38"/>
        <v>4</v>
      </c>
      <c r="AA105" s="1">
        <v>1.0</v>
      </c>
      <c r="AC105" s="1">
        <v>0.0</v>
      </c>
      <c r="AD105" s="1" t="s">
        <v>30</v>
      </c>
      <c r="AE105" s="1" t="s">
        <v>30</v>
      </c>
      <c r="AF105" s="1" t="s">
        <v>30</v>
      </c>
      <c r="AG105" s="1" t="s">
        <v>30</v>
      </c>
    </row>
    <row r="106" ht="15.75" customHeight="1">
      <c r="A106" s="1">
        <v>4.0</v>
      </c>
      <c r="B106" s="2">
        <v>42940.0</v>
      </c>
      <c r="C106" s="1">
        <f t="shared" si="1"/>
        <v>30</v>
      </c>
      <c r="D106" s="1">
        <v>2017.0</v>
      </c>
      <c r="E106" s="1" t="s">
        <v>187</v>
      </c>
      <c r="F106" s="1" t="s">
        <v>186</v>
      </c>
      <c r="G106" s="1" t="s">
        <v>48</v>
      </c>
      <c r="H106" s="1" t="s">
        <v>31</v>
      </c>
      <c r="I106" s="1">
        <f t="shared" si="39"/>
        <v>171</v>
      </c>
      <c r="J106" s="1">
        <f t="shared" si="43"/>
        <v>73</v>
      </c>
      <c r="K106" s="1">
        <v>3.0</v>
      </c>
      <c r="L106" s="1">
        <v>165.0</v>
      </c>
      <c r="M106" s="1">
        <v>0.0</v>
      </c>
      <c r="N106" s="1">
        <f t="shared" si="42"/>
        <v>3</v>
      </c>
      <c r="O106" s="1">
        <f t="shared" si="41"/>
        <v>92</v>
      </c>
      <c r="P106" s="1">
        <v>92.0</v>
      </c>
      <c r="Q106" s="1">
        <v>0.0</v>
      </c>
      <c r="R106" s="1">
        <v>0.0</v>
      </c>
      <c r="S106" s="1">
        <v>0.0</v>
      </c>
      <c r="T106" s="1">
        <v>0.0</v>
      </c>
      <c r="U106" s="1">
        <v>15.0</v>
      </c>
      <c r="V106" s="1">
        <v>0.0</v>
      </c>
      <c r="W106" s="1">
        <v>0.0</v>
      </c>
      <c r="X106" s="1">
        <v>0.0</v>
      </c>
      <c r="Y106" s="1">
        <f t="shared" si="37"/>
        <v>92</v>
      </c>
      <c r="Z106" s="1">
        <f t="shared" si="38"/>
        <v>3</v>
      </c>
      <c r="AA106" s="1">
        <v>1.0</v>
      </c>
      <c r="AC106" s="1">
        <v>0.0</v>
      </c>
      <c r="AD106" s="1" t="s">
        <v>30</v>
      </c>
      <c r="AE106" s="1" t="s">
        <v>30</v>
      </c>
      <c r="AF106" s="1" t="s">
        <v>30</v>
      </c>
      <c r="AG106" s="1" t="s">
        <v>30</v>
      </c>
    </row>
    <row r="107" ht="15.75" customHeight="1">
      <c r="A107" s="1">
        <v>4.0</v>
      </c>
      <c r="B107" s="2">
        <v>42940.0</v>
      </c>
      <c r="C107" s="1">
        <f t="shared" si="1"/>
        <v>30</v>
      </c>
      <c r="D107" s="1">
        <v>2017.0</v>
      </c>
      <c r="E107" s="1" t="s">
        <v>188</v>
      </c>
      <c r="F107" s="1" t="s">
        <v>189</v>
      </c>
      <c r="G107" s="1" t="s">
        <v>75</v>
      </c>
      <c r="H107" s="1" t="s">
        <v>29</v>
      </c>
      <c r="I107" s="1">
        <f t="shared" si="39"/>
        <v>3</v>
      </c>
      <c r="J107" s="1">
        <f t="shared" si="43"/>
        <v>3</v>
      </c>
      <c r="K107" s="1">
        <v>0.0</v>
      </c>
      <c r="L107" s="1">
        <v>3.0</v>
      </c>
      <c r="M107" s="1">
        <v>0.0</v>
      </c>
      <c r="N107" s="1">
        <f t="shared" si="42"/>
        <v>0</v>
      </c>
      <c r="O107" s="1">
        <f t="shared" si="41"/>
        <v>0</v>
      </c>
      <c r="P107" s="1">
        <v>0.0</v>
      </c>
      <c r="Q107" s="1">
        <v>0.0</v>
      </c>
      <c r="R107" s="1">
        <v>0.0</v>
      </c>
      <c r="S107" s="1">
        <v>0.0</v>
      </c>
      <c r="T107" s="1">
        <v>0.0</v>
      </c>
      <c r="U107" s="1">
        <v>0.0</v>
      </c>
      <c r="V107" s="1">
        <v>0.0</v>
      </c>
      <c r="W107" s="1">
        <v>0.0</v>
      </c>
      <c r="X107" s="1">
        <v>0.0</v>
      </c>
      <c r="Y107" s="1">
        <f t="shared" si="37"/>
        <v>0</v>
      </c>
      <c r="Z107" s="1">
        <f t="shared" si="38"/>
        <v>0</v>
      </c>
      <c r="AA107" s="1">
        <v>1.0</v>
      </c>
      <c r="AC107" s="1">
        <v>0.0</v>
      </c>
      <c r="AD107" s="1" t="s">
        <v>30</v>
      </c>
      <c r="AE107" s="1" t="s">
        <v>30</v>
      </c>
      <c r="AF107" s="1" t="s">
        <v>30</v>
      </c>
      <c r="AG107" s="1" t="s">
        <v>30</v>
      </c>
    </row>
    <row r="108" ht="15.75" customHeight="1">
      <c r="A108" s="1">
        <v>4.0</v>
      </c>
      <c r="B108" s="2">
        <v>42940.0</v>
      </c>
      <c r="C108" s="1">
        <f t="shared" si="1"/>
        <v>30</v>
      </c>
      <c r="D108" s="1">
        <v>2017.0</v>
      </c>
      <c r="E108" s="1" t="s">
        <v>190</v>
      </c>
      <c r="F108" s="1" t="s">
        <v>189</v>
      </c>
      <c r="G108" s="1" t="s">
        <v>75</v>
      </c>
      <c r="H108" s="1" t="s">
        <v>31</v>
      </c>
      <c r="I108" s="1">
        <f t="shared" si="39"/>
        <v>92</v>
      </c>
      <c r="J108" s="1">
        <f t="shared" si="43"/>
        <v>28</v>
      </c>
      <c r="K108" s="1">
        <v>2.0</v>
      </c>
      <c r="L108" s="1">
        <v>88.0</v>
      </c>
      <c r="M108" s="1">
        <v>0.0</v>
      </c>
      <c r="N108" s="1">
        <f t="shared" si="42"/>
        <v>2</v>
      </c>
      <c r="O108" s="1">
        <f t="shared" si="41"/>
        <v>60</v>
      </c>
      <c r="P108" s="1">
        <v>60.0</v>
      </c>
      <c r="Q108" s="1">
        <v>0.0</v>
      </c>
      <c r="R108" s="1">
        <v>0.0</v>
      </c>
      <c r="S108" s="1">
        <v>0.0</v>
      </c>
      <c r="T108" s="1">
        <v>0.0</v>
      </c>
      <c r="U108" s="1">
        <v>16.0</v>
      </c>
      <c r="V108" s="1">
        <v>0.0</v>
      </c>
      <c r="W108" s="1">
        <v>0.0</v>
      </c>
      <c r="X108" s="1">
        <v>0.0</v>
      </c>
      <c r="Y108" s="1">
        <f t="shared" si="37"/>
        <v>60</v>
      </c>
      <c r="Z108" s="1">
        <f t="shared" si="38"/>
        <v>2</v>
      </c>
      <c r="AA108" s="1">
        <v>1.0</v>
      </c>
      <c r="AC108" s="1">
        <v>0.0</v>
      </c>
      <c r="AD108" s="1" t="s">
        <v>30</v>
      </c>
      <c r="AE108" s="1" t="s">
        <v>30</v>
      </c>
      <c r="AF108" s="1" t="s">
        <v>30</v>
      </c>
      <c r="AG108" s="1" t="s">
        <v>30</v>
      </c>
    </row>
    <row r="109" ht="15.75" customHeight="1">
      <c r="A109" s="1">
        <v>4.0</v>
      </c>
      <c r="B109" s="2">
        <v>42940.0</v>
      </c>
      <c r="C109" s="1">
        <f t="shared" si="1"/>
        <v>30</v>
      </c>
      <c r="D109" s="1">
        <v>2017.0</v>
      </c>
      <c r="E109" s="1" t="s">
        <v>205</v>
      </c>
      <c r="F109" s="1" t="s">
        <v>189</v>
      </c>
      <c r="G109" s="1" t="s">
        <v>75</v>
      </c>
      <c r="H109" s="1" t="s">
        <v>143</v>
      </c>
      <c r="I109" s="1">
        <f t="shared" si="39"/>
        <v>40</v>
      </c>
      <c r="J109" s="1">
        <f t="shared" si="43"/>
        <v>11</v>
      </c>
      <c r="K109" s="1">
        <v>0.0</v>
      </c>
      <c r="L109" s="1">
        <v>40.0</v>
      </c>
      <c r="M109" s="1">
        <v>0.0</v>
      </c>
      <c r="N109" s="1">
        <f t="shared" si="42"/>
        <v>0</v>
      </c>
      <c r="O109" s="1">
        <f t="shared" si="41"/>
        <v>29</v>
      </c>
      <c r="P109" s="1">
        <v>29.0</v>
      </c>
      <c r="Q109" s="1">
        <v>0.0</v>
      </c>
      <c r="R109" s="1">
        <v>0.0</v>
      </c>
      <c r="S109" s="1">
        <v>0.0</v>
      </c>
      <c r="T109" s="1">
        <v>0.0</v>
      </c>
      <c r="U109" s="1">
        <v>0.0</v>
      </c>
      <c r="V109" s="1">
        <v>0.0</v>
      </c>
      <c r="W109" s="1">
        <v>0.0</v>
      </c>
      <c r="X109" s="1">
        <v>0.0</v>
      </c>
      <c r="Y109" s="1">
        <f t="shared" si="37"/>
        <v>29</v>
      </c>
      <c r="Z109" s="1">
        <f t="shared" si="38"/>
        <v>0</v>
      </c>
      <c r="AA109" s="1">
        <v>1.0</v>
      </c>
      <c r="AC109" s="1">
        <v>0.0</v>
      </c>
      <c r="AD109" s="1" t="s">
        <v>30</v>
      </c>
      <c r="AE109" s="1" t="s">
        <v>30</v>
      </c>
      <c r="AF109" s="1" t="s">
        <v>30</v>
      </c>
      <c r="AG109" s="1" t="s">
        <v>30</v>
      </c>
    </row>
    <row r="110" ht="15.75" customHeight="1">
      <c r="A110" s="1">
        <v>4.0</v>
      </c>
      <c r="B110" s="2">
        <v>42940.0</v>
      </c>
      <c r="C110" s="1">
        <f t="shared" si="1"/>
        <v>30</v>
      </c>
      <c r="D110" s="1">
        <v>2017.0</v>
      </c>
      <c r="E110" s="1" t="s">
        <v>206</v>
      </c>
      <c r="F110" s="1" t="s">
        <v>189</v>
      </c>
      <c r="G110" s="1" t="s">
        <v>75</v>
      </c>
      <c r="H110" s="1" t="s">
        <v>207</v>
      </c>
      <c r="I110" s="1" t="s">
        <v>30</v>
      </c>
      <c r="J110" s="1" t="s">
        <v>30</v>
      </c>
      <c r="K110" s="1" t="s">
        <v>30</v>
      </c>
      <c r="L110" s="1" t="s">
        <v>30</v>
      </c>
      <c r="M110" s="1" t="s">
        <v>30</v>
      </c>
      <c r="N110" s="1" t="s">
        <v>30</v>
      </c>
      <c r="O110" s="1" t="s">
        <v>30</v>
      </c>
      <c r="P110" s="1" t="s">
        <v>30</v>
      </c>
      <c r="Q110" s="1" t="s">
        <v>30</v>
      </c>
      <c r="R110" s="1" t="s">
        <v>30</v>
      </c>
      <c r="S110" s="1" t="s">
        <v>30</v>
      </c>
      <c r="T110" s="1" t="s">
        <v>30</v>
      </c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Z110" s="1" t="s">
        <v>30</v>
      </c>
      <c r="AA110" s="1">
        <v>1.0</v>
      </c>
      <c r="AC110" s="1">
        <v>0.0</v>
      </c>
      <c r="AD110" s="1" t="s">
        <v>30</v>
      </c>
      <c r="AE110" s="1" t="s">
        <v>30</v>
      </c>
      <c r="AF110" s="1" t="s">
        <v>30</v>
      </c>
      <c r="AG110" s="1" t="s">
        <v>30</v>
      </c>
    </row>
    <row r="111" ht="15.75" customHeight="1">
      <c r="A111" s="1">
        <v>4.0</v>
      </c>
      <c r="B111" s="2">
        <v>42940.0</v>
      </c>
      <c r="C111" s="1">
        <f t="shared" si="1"/>
        <v>30</v>
      </c>
      <c r="D111" s="1">
        <v>2017.0</v>
      </c>
      <c r="E111" s="1" t="s">
        <v>208</v>
      </c>
      <c r="F111" s="1" t="s">
        <v>189</v>
      </c>
      <c r="G111" s="1" t="s">
        <v>75</v>
      </c>
      <c r="H111" s="1" t="s">
        <v>209</v>
      </c>
      <c r="I111" s="1">
        <f t="shared" ref="I111:I114" si="44">SUM(J111,O111,N111,K111)</f>
        <v>62</v>
      </c>
      <c r="J111" s="1">
        <f t="shared" ref="J111:J114" si="45">L111-O111</f>
        <v>25</v>
      </c>
      <c r="K111" s="1">
        <v>3.0</v>
      </c>
      <c r="L111" s="1">
        <v>56.0</v>
      </c>
      <c r="M111" s="1">
        <v>0.0</v>
      </c>
      <c r="N111" s="1">
        <f t="shared" ref="N111:N114" si="46">K111</f>
        <v>3</v>
      </c>
      <c r="O111" s="1">
        <f t="shared" ref="O111:O114" si="47">P111</f>
        <v>31</v>
      </c>
      <c r="P111" s="1">
        <v>31.0</v>
      </c>
      <c r="Q111" s="1">
        <v>0.0</v>
      </c>
      <c r="R111" s="1">
        <v>0.0</v>
      </c>
      <c r="S111" s="1">
        <v>0.0</v>
      </c>
      <c r="T111" s="1">
        <v>0.0</v>
      </c>
      <c r="U111" s="1">
        <v>0.0</v>
      </c>
      <c r="V111" s="1">
        <v>0.0</v>
      </c>
      <c r="W111" s="1">
        <v>0.0</v>
      </c>
      <c r="X111" s="1">
        <v>0.0</v>
      </c>
      <c r="Y111" s="1">
        <f t="shared" ref="Y111:Y114" si="48">T111+P111</f>
        <v>31</v>
      </c>
      <c r="Z111" s="1">
        <f t="shared" ref="Z111:Z114" si="49">S111+N111</f>
        <v>3</v>
      </c>
      <c r="AA111" s="1">
        <v>1.0</v>
      </c>
      <c r="AC111" s="1">
        <v>0.0</v>
      </c>
      <c r="AD111" s="1" t="s">
        <v>30</v>
      </c>
      <c r="AE111" s="1" t="s">
        <v>30</v>
      </c>
      <c r="AF111" s="1" t="s">
        <v>30</v>
      </c>
      <c r="AG111" s="1" t="s">
        <v>30</v>
      </c>
    </row>
    <row r="112" ht="15.75" customHeight="1">
      <c r="A112" s="1">
        <v>4.0</v>
      </c>
      <c r="B112" s="2">
        <v>42940.0</v>
      </c>
      <c r="C112" s="1">
        <f t="shared" si="1"/>
        <v>30</v>
      </c>
      <c r="D112" s="1">
        <v>2017.0</v>
      </c>
      <c r="E112" s="1" t="s">
        <v>191</v>
      </c>
      <c r="F112" s="1" t="s">
        <v>189</v>
      </c>
      <c r="G112" s="1" t="s">
        <v>44</v>
      </c>
      <c r="H112" s="1" t="s">
        <v>29</v>
      </c>
      <c r="I112" s="1">
        <f t="shared" si="44"/>
        <v>95</v>
      </c>
      <c r="J112" s="1">
        <f t="shared" si="45"/>
        <v>53</v>
      </c>
      <c r="K112" s="1">
        <v>4.0</v>
      </c>
      <c r="L112" s="1">
        <v>87.0</v>
      </c>
      <c r="M112" s="1">
        <v>0.0</v>
      </c>
      <c r="N112" s="1">
        <f t="shared" si="46"/>
        <v>4</v>
      </c>
      <c r="O112" s="1">
        <f t="shared" si="47"/>
        <v>34</v>
      </c>
      <c r="P112" s="1">
        <v>34.0</v>
      </c>
      <c r="Q112" s="1">
        <v>0.0</v>
      </c>
      <c r="R112" s="1">
        <v>0.0</v>
      </c>
      <c r="S112" s="1">
        <v>0.0</v>
      </c>
      <c r="T112" s="1">
        <v>0.0</v>
      </c>
      <c r="U112" s="1">
        <v>0.0</v>
      </c>
      <c r="V112" s="1">
        <v>0.0</v>
      </c>
      <c r="W112" s="1">
        <v>0.0</v>
      </c>
      <c r="X112" s="1">
        <v>0.0</v>
      </c>
      <c r="Y112" s="1">
        <f t="shared" si="48"/>
        <v>34</v>
      </c>
      <c r="Z112" s="1">
        <f t="shared" si="49"/>
        <v>4</v>
      </c>
      <c r="AA112" s="1">
        <v>1.0</v>
      </c>
      <c r="AC112" s="1">
        <v>0.0</v>
      </c>
      <c r="AD112" s="1" t="s">
        <v>30</v>
      </c>
      <c r="AE112" s="1" t="s">
        <v>30</v>
      </c>
      <c r="AF112" s="1" t="s">
        <v>30</v>
      </c>
      <c r="AG112" s="1" t="s">
        <v>30</v>
      </c>
    </row>
    <row r="113" ht="15.75" customHeight="1">
      <c r="A113" s="1">
        <v>4.0</v>
      </c>
      <c r="B113" s="2">
        <v>42940.0</v>
      </c>
      <c r="C113" s="1">
        <f t="shared" si="1"/>
        <v>30</v>
      </c>
      <c r="D113" s="1">
        <v>2017.0</v>
      </c>
      <c r="E113" s="1" t="s">
        <v>192</v>
      </c>
      <c r="F113" s="1" t="s">
        <v>189</v>
      </c>
      <c r="G113" s="1" t="s">
        <v>44</v>
      </c>
      <c r="H113" s="1" t="s">
        <v>31</v>
      </c>
      <c r="I113" s="1">
        <f t="shared" si="44"/>
        <v>385</v>
      </c>
      <c r="J113" s="1">
        <f t="shared" si="45"/>
        <v>154</v>
      </c>
      <c r="K113" s="1">
        <v>0.0</v>
      </c>
      <c r="L113" s="1">
        <v>385.0</v>
      </c>
      <c r="M113" s="1">
        <v>0.0</v>
      </c>
      <c r="N113" s="1">
        <f t="shared" si="46"/>
        <v>0</v>
      </c>
      <c r="O113" s="1">
        <f t="shared" si="47"/>
        <v>231</v>
      </c>
      <c r="P113" s="1">
        <v>231.0</v>
      </c>
      <c r="Q113" s="1">
        <v>0.0</v>
      </c>
      <c r="R113" s="1">
        <v>0.0</v>
      </c>
      <c r="S113" s="1">
        <v>0.0</v>
      </c>
      <c r="T113" s="1">
        <v>0.0</v>
      </c>
      <c r="U113" s="1">
        <v>9.0</v>
      </c>
      <c r="V113" s="1">
        <v>0.0</v>
      </c>
      <c r="W113" s="1">
        <v>0.0</v>
      </c>
      <c r="X113" s="1">
        <v>0.0</v>
      </c>
      <c r="Y113" s="1">
        <f t="shared" si="48"/>
        <v>231</v>
      </c>
      <c r="Z113" s="1">
        <f t="shared" si="49"/>
        <v>0</v>
      </c>
      <c r="AA113" s="1">
        <v>1.0</v>
      </c>
      <c r="AC113" s="1">
        <v>0.0</v>
      </c>
      <c r="AD113" s="1" t="s">
        <v>30</v>
      </c>
      <c r="AE113" s="1" t="s">
        <v>30</v>
      </c>
      <c r="AF113" s="1" t="s">
        <v>30</v>
      </c>
      <c r="AG113" s="1" t="s">
        <v>30</v>
      </c>
    </row>
    <row r="114" ht="15.75" customHeight="1">
      <c r="A114" s="1">
        <v>4.0</v>
      </c>
      <c r="B114" s="2">
        <v>42940.0</v>
      </c>
      <c r="C114" s="1">
        <f t="shared" si="1"/>
        <v>30</v>
      </c>
      <c r="D114" s="1">
        <v>2017.0</v>
      </c>
      <c r="E114" s="1" t="s">
        <v>205</v>
      </c>
      <c r="F114" s="1" t="s">
        <v>189</v>
      </c>
      <c r="G114" s="1" t="s">
        <v>75</v>
      </c>
      <c r="H114" s="1" t="s">
        <v>143</v>
      </c>
      <c r="I114" s="1">
        <f t="shared" si="44"/>
        <v>40</v>
      </c>
      <c r="J114" s="1">
        <f t="shared" si="45"/>
        <v>40</v>
      </c>
      <c r="K114" s="1">
        <v>0.0</v>
      </c>
      <c r="L114" s="1">
        <v>40.0</v>
      </c>
      <c r="M114" s="1">
        <v>0.0</v>
      </c>
      <c r="N114" s="1">
        <f t="shared" si="46"/>
        <v>0</v>
      </c>
      <c r="O114" s="1">
        <f t="shared" si="47"/>
        <v>0</v>
      </c>
      <c r="P114" s="1">
        <v>0.0</v>
      </c>
      <c r="Q114" s="1">
        <v>0.0</v>
      </c>
      <c r="R114" s="1">
        <v>0.0</v>
      </c>
      <c r="S114" s="1">
        <v>0.0</v>
      </c>
      <c r="T114" s="1">
        <v>0.0</v>
      </c>
      <c r="U114" s="1">
        <v>0.0</v>
      </c>
      <c r="V114" s="1">
        <v>0.0</v>
      </c>
      <c r="W114" s="1">
        <v>0.0</v>
      </c>
      <c r="X114" s="1">
        <v>0.0</v>
      </c>
      <c r="Y114" s="1">
        <f t="shared" si="48"/>
        <v>0</v>
      </c>
      <c r="Z114" s="1">
        <f t="shared" si="49"/>
        <v>0</v>
      </c>
      <c r="AA114" s="1">
        <v>1.0</v>
      </c>
      <c r="AC114" s="1">
        <v>0.0</v>
      </c>
      <c r="AD114" s="1" t="s">
        <v>30</v>
      </c>
      <c r="AE114" s="1" t="s">
        <v>30</v>
      </c>
      <c r="AF114" s="1" t="s">
        <v>30</v>
      </c>
      <c r="AG114" s="1" t="s">
        <v>30</v>
      </c>
    </row>
    <row r="115" ht="15.75" customHeight="1">
      <c r="A115" s="1">
        <v>4.0</v>
      </c>
      <c r="B115" s="2">
        <v>42940.0</v>
      </c>
      <c r="C115" s="1">
        <f t="shared" si="1"/>
        <v>30</v>
      </c>
      <c r="D115" s="1">
        <v>2017.0</v>
      </c>
      <c r="E115" s="1" t="s">
        <v>206</v>
      </c>
      <c r="F115" s="1" t="s">
        <v>189</v>
      </c>
      <c r="G115" s="1" t="s">
        <v>75</v>
      </c>
      <c r="H115" s="1" t="s">
        <v>207</v>
      </c>
      <c r="I115" s="1" t="s">
        <v>30</v>
      </c>
      <c r="J115" s="1" t="s">
        <v>30</v>
      </c>
      <c r="K115" s="1" t="s">
        <v>30</v>
      </c>
      <c r="L115" s="1" t="s">
        <v>30</v>
      </c>
      <c r="M115" s="1" t="s">
        <v>30</v>
      </c>
      <c r="N115" s="1" t="s">
        <v>30</v>
      </c>
      <c r="O115" s="1" t="s">
        <v>30</v>
      </c>
      <c r="P115" s="1" t="s">
        <v>30</v>
      </c>
      <c r="Q115" s="1" t="s">
        <v>30</v>
      </c>
      <c r="R115" s="1" t="s">
        <v>30</v>
      </c>
      <c r="S115" s="1" t="s">
        <v>30</v>
      </c>
      <c r="T115" s="1" t="s">
        <v>30</v>
      </c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Z115" s="1" t="s">
        <v>30</v>
      </c>
      <c r="AA115" s="1">
        <v>1.0</v>
      </c>
      <c r="AC115" s="1">
        <v>0.0</v>
      </c>
      <c r="AD115" s="1" t="s">
        <v>30</v>
      </c>
      <c r="AE115" s="1" t="s">
        <v>30</v>
      </c>
      <c r="AF115" s="1" t="s">
        <v>30</v>
      </c>
      <c r="AG115" s="1" t="s">
        <v>30</v>
      </c>
    </row>
    <row r="116" ht="15.75" customHeight="1">
      <c r="A116" s="1">
        <v>4.0</v>
      </c>
      <c r="B116" s="2">
        <v>42940.0</v>
      </c>
      <c r="C116" s="1">
        <f t="shared" si="1"/>
        <v>30</v>
      </c>
      <c r="D116" s="1">
        <v>2017.0</v>
      </c>
      <c r="E116" s="1" t="s">
        <v>208</v>
      </c>
      <c r="F116" s="1" t="s">
        <v>189</v>
      </c>
      <c r="G116" s="1" t="s">
        <v>75</v>
      </c>
      <c r="H116" s="1" t="s">
        <v>209</v>
      </c>
      <c r="I116" s="1">
        <f t="shared" ref="I116:I180" si="50">SUM(J116,O116,N116,K116)</f>
        <v>62</v>
      </c>
      <c r="J116" s="1">
        <f t="shared" ref="J116:J180" si="51">L116-O116</f>
        <v>56</v>
      </c>
      <c r="K116" s="1">
        <v>3.0</v>
      </c>
      <c r="L116" s="1">
        <v>56.0</v>
      </c>
      <c r="M116" s="1">
        <v>0.0</v>
      </c>
      <c r="N116" s="1">
        <f t="shared" ref="N116:N119" si="52">K116</f>
        <v>3</v>
      </c>
      <c r="O116" s="1">
        <f t="shared" ref="O116:O180" si="53">P116</f>
        <v>0</v>
      </c>
      <c r="P116" s="1">
        <v>0.0</v>
      </c>
      <c r="Q116" s="1">
        <v>0.0</v>
      </c>
      <c r="R116" s="1">
        <v>0.0</v>
      </c>
      <c r="S116" s="1">
        <v>0.0</v>
      </c>
      <c r="T116" s="1">
        <v>0.0</v>
      </c>
      <c r="U116" s="1">
        <v>13.0</v>
      </c>
      <c r="V116" s="1">
        <v>0.0</v>
      </c>
      <c r="W116" s="1">
        <v>0.0</v>
      </c>
      <c r="X116" s="1">
        <v>0.0</v>
      </c>
      <c r="Y116" s="1">
        <f t="shared" ref="Y116:Y180" si="54">T116+P116</f>
        <v>0</v>
      </c>
      <c r="Z116" s="1">
        <f t="shared" ref="Z116:Z180" si="55">S116+N116</f>
        <v>3</v>
      </c>
      <c r="AA116" s="1">
        <v>1.0</v>
      </c>
      <c r="AC116" s="1">
        <v>0.0</v>
      </c>
      <c r="AD116" s="1" t="s">
        <v>30</v>
      </c>
      <c r="AE116" s="1" t="s">
        <v>30</v>
      </c>
      <c r="AF116" s="1" t="s">
        <v>30</v>
      </c>
      <c r="AG116" s="1" t="s">
        <v>30</v>
      </c>
    </row>
    <row r="117" ht="15.75" customHeight="1">
      <c r="A117" s="1">
        <v>4.0</v>
      </c>
      <c r="B117" s="9">
        <v>42940.0</v>
      </c>
      <c r="C117" s="10">
        <f t="shared" si="1"/>
        <v>30</v>
      </c>
      <c r="D117" s="10">
        <v>2017.0</v>
      </c>
      <c r="E117" s="10" t="s">
        <v>210</v>
      </c>
      <c r="F117" s="10" t="s">
        <v>183</v>
      </c>
      <c r="G117" s="10" t="s">
        <v>38</v>
      </c>
      <c r="H117" s="10" t="s">
        <v>143</v>
      </c>
      <c r="I117" s="10">
        <f t="shared" si="50"/>
        <v>41</v>
      </c>
      <c r="J117" s="10">
        <f t="shared" si="51"/>
        <v>31</v>
      </c>
      <c r="K117" s="10">
        <v>5.0</v>
      </c>
      <c r="L117" s="10">
        <v>31.0</v>
      </c>
      <c r="M117" s="10">
        <v>0.0</v>
      </c>
      <c r="N117" s="10">
        <f t="shared" si="52"/>
        <v>5</v>
      </c>
      <c r="O117" s="10">
        <f t="shared" si="53"/>
        <v>0</v>
      </c>
      <c r="P117" s="10">
        <v>0.0</v>
      </c>
      <c r="Q117" s="10">
        <v>0.0</v>
      </c>
      <c r="R117" s="10">
        <v>0.0</v>
      </c>
      <c r="S117" s="10">
        <v>0.0</v>
      </c>
      <c r="T117" s="10">
        <v>0.0</v>
      </c>
      <c r="U117" s="10">
        <v>3.0</v>
      </c>
      <c r="V117" s="10">
        <v>0.0</v>
      </c>
      <c r="W117" s="10">
        <v>0.0</v>
      </c>
      <c r="X117" s="10">
        <v>0.0</v>
      </c>
      <c r="Y117" s="10">
        <f t="shared" si="54"/>
        <v>0</v>
      </c>
      <c r="Z117" s="10">
        <f t="shared" si="55"/>
        <v>5</v>
      </c>
      <c r="AA117" s="10">
        <v>1.0</v>
      </c>
      <c r="AB117" s="10"/>
      <c r="AC117" s="10">
        <v>0.0</v>
      </c>
      <c r="AD117" s="10" t="s">
        <v>30</v>
      </c>
      <c r="AE117" s="10" t="s">
        <v>30</v>
      </c>
      <c r="AF117" s="10" t="s">
        <v>30</v>
      </c>
      <c r="AG117" s="1" t="s">
        <v>30</v>
      </c>
    </row>
    <row r="118" ht="15.75" customHeight="1">
      <c r="A118" s="1">
        <v>4.0</v>
      </c>
      <c r="B118" s="9">
        <v>42940.0</v>
      </c>
      <c r="C118" s="10">
        <f t="shared" si="1"/>
        <v>30</v>
      </c>
      <c r="D118" s="10">
        <v>2017.0</v>
      </c>
      <c r="E118" s="10" t="s">
        <v>211</v>
      </c>
      <c r="F118" s="10" t="s">
        <v>183</v>
      </c>
      <c r="G118" s="10" t="s">
        <v>38</v>
      </c>
      <c r="H118" s="10" t="s">
        <v>207</v>
      </c>
      <c r="I118" s="10">
        <f t="shared" si="50"/>
        <v>310</v>
      </c>
      <c r="J118" s="10">
        <f t="shared" si="51"/>
        <v>304</v>
      </c>
      <c r="K118" s="10">
        <v>3.0</v>
      </c>
      <c r="L118" s="10">
        <v>304.0</v>
      </c>
      <c r="M118" s="10">
        <v>0.0</v>
      </c>
      <c r="N118" s="10">
        <f t="shared" si="52"/>
        <v>3</v>
      </c>
      <c r="O118" s="10">
        <f t="shared" si="53"/>
        <v>0</v>
      </c>
      <c r="P118" s="10">
        <v>0.0</v>
      </c>
      <c r="Q118" s="10">
        <v>0.0</v>
      </c>
      <c r="R118" s="10">
        <v>0.0</v>
      </c>
      <c r="S118" s="10">
        <v>0.0</v>
      </c>
      <c r="T118" s="10">
        <v>0.0</v>
      </c>
      <c r="U118" s="10">
        <v>10.0</v>
      </c>
      <c r="V118" s="10">
        <v>0.0</v>
      </c>
      <c r="W118" s="10">
        <v>0.0</v>
      </c>
      <c r="X118" s="10">
        <v>0.0</v>
      </c>
      <c r="Y118" s="10">
        <f t="shared" si="54"/>
        <v>0</v>
      </c>
      <c r="Z118" s="10">
        <f t="shared" si="55"/>
        <v>3</v>
      </c>
      <c r="AA118" s="10">
        <v>1.0</v>
      </c>
      <c r="AB118" s="10"/>
      <c r="AC118" s="10">
        <v>0.0</v>
      </c>
      <c r="AD118" s="10" t="s">
        <v>30</v>
      </c>
      <c r="AE118" s="10" t="s">
        <v>30</v>
      </c>
      <c r="AF118" s="10" t="s">
        <v>30</v>
      </c>
      <c r="AG118" s="1" t="s">
        <v>30</v>
      </c>
    </row>
    <row r="119" ht="15.75" customHeight="1">
      <c r="A119" s="1">
        <v>4.0</v>
      </c>
      <c r="B119" s="9">
        <v>42940.0</v>
      </c>
      <c r="C119" s="10">
        <f t="shared" si="1"/>
        <v>30</v>
      </c>
      <c r="D119" s="10">
        <v>2017.0</v>
      </c>
      <c r="E119" s="10" t="s">
        <v>213</v>
      </c>
      <c r="F119" s="10" t="s">
        <v>183</v>
      </c>
      <c r="G119" s="10" t="s">
        <v>38</v>
      </c>
      <c r="H119" s="10" t="s">
        <v>209</v>
      </c>
      <c r="I119" s="10">
        <f t="shared" si="50"/>
        <v>41</v>
      </c>
      <c r="J119" s="10">
        <f t="shared" si="51"/>
        <v>31</v>
      </c>
      <c r="K119" s="10">
        <v>5.0</v>
      </c>
      <c r="L119" s="10">
        <v>31.0</v>
      </c>
      <c r="M119" s="10">
        <v>0.0</v>
      </c>
      <c r="N119" s="10">
        <f t="shared" si="52"/>
        <v>5</v>
      </c>
      <c r="O119" s="10">
        <f t="shared" si="53"/>
        <v>0</v>
      </c>
      <c r="P119" s="10">
        <v>0.0</v>
      </c>
      <c r="Q119" s="10">
        <v>0.0</v>
      </c>
      <c r="R119" s="10">
        <v>0.0</v>
      </c>
      <c r="S119" s="10">
        <v>0.0</v>
      </c>
      <c r="T119" s="10">
        <v>0.0</v>
      </c>
      <c r="U119" s="10">
        <v>3.0</v>
      </c>
      <c r="V119" s="10">
        <v>0.0</v>
      </c>
      <c r="W119" s="10">
        <v>0.0</v>
      </c>
      <c r="X119" s="10">
        <v>0.0</v>
      </c>
      <c r="Y119" s="10">
        <f t="shared" si="54"/>
        <v>0</v>
      </c>
      <c r="Z119" s="10">
        <f t="shared" si="55"/>
        <v>5</v>
      </c>
      <c r="AA119" s="10">
        <v>1.0</v>
      </c>
      <c r="AB119" s="10"/>
      <c r="AC119" s="10">
        <v>0.0</v>
      </c>
      <c r="AD119" s="10" t="s">
        <v>30</v>
      </c>
      <c r="AE119" s="10" t="s">
        <v>30</v>
      </c>
      <c r="AF119" s="10" t="s">
        <v>30</v>
      </c>
      <c r="AG119" s="1" t="s">
        <v>30</v>
      </c>
    </row>
    <row r="120" ht="15.75" customHeight="1">
      <c r="A120" s="1">
        <v>5.0</v>
      </c>
      <c r="B120" s="2">
        <v>42947.0</v>
      </c>
      <c r="C120" s="1">
        <f t="shared" si="1"/>
        <v>31</v>
      </c>
      <c r="D120" s="1">
        <v>2017.0</v>
      </c>
      <c r="E120" s="1" t="s">
        <v>160</v>
      </c>
      <c r="F120" s="1" t="s">
        <v>161</v>
      </c>
      <c r="G120" s="1" t="s">
        <v>40</v>
      </c>
      <c r="H120" s="1" t="s">
        <v>29</v>
      </c>
      <c r="I120" s="1">
        <f t="shared" si="50"/>
        <v>69</v>
      </c>
      <c r="J120" s="1">
        <f t="shared" si="51"/>
        <v>29</v>
      </c>
      <c r="K120" s="1">
        <v>8.0</v>
      </c>
      <c r="L120" s="1">
        <v>57.0</v>
      </c>
      <c r="M120" s="1">
        <v>0.0</v>
      </c>
      <c r="N120" s="1">
        <v>4.0</v>
      </c>
      <c r="O120" s="1">
        <f t="shared" si="53"/>
        <v>28</v>
      </c>
      <c r="P120" s="1">
        <v>28.0</v>
      </c>
      <c r="Q120" s="1">
        <v>0.0</v>
      </c>
      <c r="R120" s="1">
        <v>0.0</v>
      </c>
      <c r="S120" s="1">
        <v>0.0</v>
      </c>
      <c r="T120" s="1">
        <v>0.0</v>
      </c>
      <c r="U120" s="1" t="s">
        <v>214</v>
      </c>
      <c r="V120" s="1">
        <v>0.0</v>
      </c>
      <c r="W120" s="1">
        <v>0.0</v>
      </c>
      <c r="X120" s="1">
        <v>0.0</v>
      </c>
      <c r="Y120" s="1">
        <f t="shared" si="54"/>
        <v>28</v>
      </c>
      <c r="Z120" s="1">
        <f t="shared" si="55"/>
        <v>4</v>
      </c>
      <c r="AA120" s="1">
        <v>1.0</v>
      </c>
      <c r="AC120" s="1">
        <v>1.0</v>
      </c>
      <c r="AD120" s="1">
        <v>86.0</v>
      </c>
      <c r="AE120" s="1" t="s">
        <v>162</v>
      </c>
      <c r="AF120" s="1">
        <v>0.0</v>
      </c>
      <c r="AG120" s="1">
        <v>0.95</v>
      </c>
    </row>
    <row r="121" ht="15.75" customHeight="1">
      <c r="A121" s="1">
        <v>5.0</v>
      </c>
      <c r="B121" s="2">
        <v>42947.0</v>
      </c>
      <c r="C121" s="1">
        <f t="shared" si="1"/>
        <v>31</v>
      </c>
      <c r="D121" s="1">
        <v>2017.0</v>
      </c>
      <c r="E121" s="1" t="s">
        <v>163</v>
      </c>
      <c r="F121" s="1" t="s">
        <v>161</v>
      </c>
      <c r="G121" s="1" t="s">
        <v>40</v>
      </c>
      <c r="H121" s="1" t="s">
        <v>31</v>
      </c>
      <c r="I121" s="1">
        <f t="shared" si="50"/>
        <v>22</v>
      </c>
      <c r="J121" s="1">
        <f t="shared" si="51"/>
        <v>8</v>
      </c>
      <c r="K121" s="1">
        <v>2.0</v>
      </c>
      <c r="L121" s="1">
        <v>18.0</v>
      </c>
      <c r="M121" s="1">
        <v>0.0</v>
      </c>
      <c r="N121" s="1">
        <v>2.0</v>
      </c>
      <c r="O121" s="1">
        <f t="shared" si="53"/>
        <v>10</v>
      </c>
      <c r="P121" s="1">
        <v>10.0</v>
      </c>
      <c r="Q121" s="1">
        <v>0.0</v>
      </c>
      <c r="R121" s="1">
        <v>0.0</v>
      </c>
      <c r="S121" s="1">
        <v>0.0</v>
      </c>
      <c r="T121" s="1">
        <v>0.0</v>
      </c>
      <c r="U121" s="1">
        <v>0.0</v>
      </c>
      <c r="V121" s="1">
        <v>0.0</v>
      </c>
      <c r="W121" s="1">
        <v>0.0</v>
      </c>
      <c r="X121" s="1">
        <v>0.0</v>
      </c>
      <c r="Y121" s="1">
        <f t="shared" si="54"/>
        <v>10</v>
      </c>
      <c r="Z121" s="1">
        <f t="shared" si="55"/>
        <v>2</v>
      </c>
      <c r="AA121" s="1">
        <v>1.0</v>
      </c>
      <c r="AC121" s="1">
        <v>1.0</v>
      </c>
      <c r="AD121" s="1">
        <v>86.0</v>
      </c>
      <c r="AE121" s="1" t="s">
        <v>162</v>
      </c>
      <c r="AF121" s="1">
        <v>0.0</v>
      </c>
      <c r="AG121" s="1">
        <v>0.95</v>
      </c>
    </row>
    <row r="122" ht="15.75" customHeight="1">
      <c r="A122" s="1">
        <v>5.0</v>
      </c>
      <c r="B122" s="2">
        <v>42947.0</v>
      </c>
      <c r="C122" s="1">
        <f t="shared" si="1"/>
        <v>31</v>
      </c>
      <c r="D122" s="1">
        <v>2017.0</v>
      </c>
      <c r="E122" s="1" t="s">
        <v>164</v>
      </c>
      <c r="F122" s="1" t="s">
        <v>161</v>
      </c>
      <c r="G122" s="1" t="s">
        <v>41</v>
      </c>
      <c r="H122" s="1" t="s">
        <v>29</v>
      </c>
      <c r="I122" s="1">
        <f t="shared" si="50"/>
        <v>49</v>
      </c>
      <c r="J122" s="1">
        <f t="shared" si="51"/>
        <v>8</v>
      </c>
      <c r="K122" s="1">
        <v>3.0</v>
      </c>
      <c r="L122" s="1">
        <v>45.0</v>
      </c>
      <c r="M122" s="1">
        <v>0.0</v>
      </c>
      <c r="N122" s="1">
        <v>1.0</v>
      </c>
      <c r="O122" s="1">
        <f t="shared" si="53"/>
        <v>37</v>
      </c>
      <c r="P122" s="1">
        <v>37.0</v>
      </c>
      <c r="Q122" s="1">
        <v>0.0</v>
      </c>
      <c r="R122" s="1">
        <v>0.0</v>
      </c>
      <c r="S122" s="1">
        <v>0.0</v>
      </c>
      <c r="T122" s="1">
        <v>0.0</v>
      </c>
      <c r="U122" s="1">
        <v>0.0</v>
      </c>
      <c r="V122" s="1">
        <v>0.0</v>
      </c>
      <c r="W122" s="1">
        <v>0.0</v>
      </c>
      <c r="X122" s="1">
        <v>0.0</v>
      </c>
      <c r="Y122" s="1">
        <f t="shared" si="54"/>
        <v>37</v>
      </c>
      <c r="Z122" s="1">
        <f t="shared" si="55"/>
        <v>1</v>
      </c>
      <c r="AA122" s="1">
        <v>1.0</v>
      </c>
      <c r="AC122" s="1">
        <v>1.0</v>
      </c>
      <c r="AD122" s="1">
        <v>126.0</v>
      </c>
      <c r="AE122" s="1" t="s">
        <v>162</v>
      </c>
      <c r="AF122" s="1">
        <v>5.0</v>
      </c>
      <c r="AG122" s="1">
        <v>0.66</v>
      </c>
    </row>
    <row r="123" ht="15.75" customHeight="1">
      <c r="A123" s="1">
        <v>5.0</v>
      </c>
      <c r="B123" s="2">
        <v>42947.0</v>
      </c>
      <c r="C123" s="1">
        <f t="shared" si="1"/>
        <v>31</v>
      </c>
      <c r="D123" s="1">
        <v>2017.0</v>
      </c>
      <c r="E123" s="1" t="s">
        <v>165</v>
      </c>
      <c r="F123" s="1" t="s">
        <v>161</v>
      </c>
      <c r="G123" s="1" t="s">
        <v>41</v>
      </c>
      <c r="H123" s="1" t="s">
        <v>31</v>
      </c>
      <c r="I123" s="1">
        <f t="shared" si="50"/>
        <v>130</v>
      </c>
      <c r="J123" s="1">
        <f t="shared" si="51"/>
        <v>40</v>
      </c>
      <c r="K123" s="1">
        <v>2.0</v>
      </c>
      <c r="L123" s="1">
        <v>126.0</v>
      </c>
      <c r="M123" s="1">
        <v>0.0</v>
      </c>
      <c r="N123" s="1">
        <v>2.0</v>
      </c>
      <c r="O123" s="1">
        <f t="shared" si="53"/>
        <v>86</v>
      </c>
      <c r="P123" s="1">
        <v>86.0</v>
      </c>
      <c r="Q123" s="1">
        <v>0.0</v>
      </c>
      <c r="R123" s="1">
        <v>0.0</v>
      </c>
      <c r="S123" s="1">
        <v>21.0</v>
      </c>
      <c r="T123" s="1">
        <v>108.0</v>
      </c>
      <c r="U123" s="1">
        <v>0.0</v>
      </c>
      <c r="V123" s="1">
        <v>0.0</v>
      </c>
      <c r="W123" s="1">
        <v>0.0</v>
      </c>
      <c r="X123" s="1">
        <v>0.0</v>
      </c>
      <c r="Y123" s="1">
        <f t="shared" si="54"/>
        <v>194</v>
      </c>
      <c r="Z123" s="1">
        <f t="shared" si="55"/>
        <v>23</v>
      </c>
      <c r="AA123" s="1">
        <v>1.0</v>
      </c>
      <c r="AC123" s="1">
        <v>1.0</v>
      </c>
      <c r="AD123" s="1">
        <v>126.0</v>
      </c>
      <c r="AE123" s="1" t="s">
        <v>162</v>
      </c>
      <c r="AF123" s="1">
        <v>5.0</v>
      </c>
      <c r="AG123" s="1">
        <v>0.66</v>
      </c>
    </row>
    <row r="124" ht="15.75" customHeight="1">
      <c r="A124" s="1">
        <v>5.0</v>
      </c>
      <c r="B124" s="2">
        <v>42947.0</v>
      </c>
      <c r="C124" s="1">
        <f t="shared" si="1"/>
        <v>31</v>
      </c>
      <c r="D124" s="1">
        <v>2017.0</v>
      </c>
      <c r="E124" s="1" t="s">
        <v>166</v>
      </c>
      <c r="F124" s="1" t="s">
        <v>161</v>
      </c>
      <c r="G124" s="1" t="s">
        <v>42</v>
      </c>
      <c r="H124" s="1" t="s">
        <v>29</v>
      </c>
      <c r="I124" s="1">
        <f t="shared" si="50"/>
        <v>5</v>
      </c>
      <c r="J124" s="1">
        <f t="shared" si="51"/>
        <v>0</v>
      </c>
      <c r="K124" s="1">
        <v>1.0</v>
      </c>
      <c r="L124" s="1">
        <v>3.0</v>
      </c>
      <c r="M124" s="1">
        <v>0.0</v>
      </c>
      <c r="N124" s="1">
        <f t="shared" ref="N124:N140" si="56">K124</f>
        <v>1</v>
      </c>
      <c r="O124" s="1">
        <f t="shared" si="53"/>
        <v>3</v>
      </c>
      <c r="P124" s="1">
        <v>3.0</v>
      </c>
      <c r="Q124" s="1">
        <v>0.0</v>
      </c>
      <c r="R124" s="1">
        <v>0.0</v>
      </c>
      <c r="S124" s="1">
        <v>0.0</v>
      </c>
      <c r="T124" s="1">
        <v>0.0</v>
      </c>
      <c r="U124" s="1">
        <v>27.0</v>
      </c>
      <c r="V124" s="1">
        <v>0.0</v>
      </c>
      <c r="W124" s="1">
        <v>0.0</v>
      </c>
      <c r="X124" s="1">
        <v>0.0</v>
      </c>
      <c r="Y124" s="1">
        <f t="shared" si="54"/>
        <v>3</v>
      </c>
      <c r="Z124" s="1">
        <f t="shared" si="55"/>
        <v>1</v>
      </c>
      <c r="AA124" s="1">
        <v>1.0</v>
      </c>
      <c r="AC124" s="1">
        <v>1.0</v>
      </c>
      <c r="AD124" s="1">
        <v>121.0</v>
      </c>
      <c r="AE124" s="1" t="s">
        <v>162</v>
      </c>
      <c r="AF124" s="1">
        <v>35.0</v>
      </c>
      <c r="AG124" s="1">
        <v>0.66</v>
      </c>
    </row>
    <row r="125" ht="15.75" customHeight="1">
      <c r="A125" s="1">
        <v>5.0</v>
      </c>
      <c r="B125" s="2">
        <v>42947.0</v>
      </c>
      <c r="C125" s="1">
        <f t="shared" si="1"/>
        <v>31</v>
      </c>
      <c r="D125" s="1">
        <v>2017.0</v>
      </c>
      <c r="E125" s="1" t="s">
        <v>167</v>
      </c>
      <c r="F125" s="1" t="s">
        <v>161</v>
      </c>
      <c r="G125" s="1" t="s">
        <v>42</v>
      </c>
      <c r="H125" s="1" t="s">
        <v>31</v>
      </c>
      <c r="I125" s="1">
        <f t="shared" si="50"/>
        <v>302</v>
      </c>
      <c r="J125" s="1">
        <f t="shared" si="51"/>
        <v>165</v>
      </c>
      <c r="K125" s="1">
        <v>1.0</v>
      </c>
      <c r="L125" s="1">
        <v>300.0</v>
      </c>
      <c r="M125" s="1">
        <v>0.0</v>
      </c>
      <c r="N125" s="1">
        <f t="shared" si="56"/>
        <v>1</v>
      </c>
      <c r="O125" s="1">
        <f t="shared" si="53"/>
        <v>135</v>
      </c>
      <c r="P125" s="1">
        <v>135.0</v>
      </c>
      <c r="Q125" s="1">
        <v>0.0</v>
      </c>
      <c r="R125" s="1">
        <v>0.0</v>
      </c>
      <c r="S125" s="1">
        <v>0.0</v>
      </c>
      <c r="T125" s="1">
        <v>0.0</v>
      </c>
      <c r="U125" s="1">
        <v>0.0</v>
      </c>
      <c r="V125" s="1">
        <v>0.0</v>
      </c>
      <c r="W125" s="1">
        <v>0.0</v>
      </c>
      <c r="X125" s="1">
        <v>0.0</v>
      </c>
      <c r="Y125" s="1">
        <f t="shared" si="54"/>
        <v>135</v>
      </c>
      <c r="Z125" s="1">
        <f t="shared" si="55"/>
        <v>1</v>
      </c>
      <c r="AA125" s="1">
        <v>1.0</v>
      </c>
      <c r="AC125" s="1">
        <v>1.0</v>
      </c>
      <c r="AD125" s="1">
        <v>121.0</v>
      </c>
      <c r="AE125" s="1" t="s">
        <v>162</v>
      </c>
      <c r="AF125" s="1">
        <v>35.0</v>
      </c>
      <c r="AG125" s="1">
        <v>0.66</v>
      </c>
    </row>
    <row r="126" ht="15.75" customHeight="1">
      <c r="A126" s="1">
        <v>5.0</v>
      </c>
      <c r="B126" s="2">
        <v>42947.0</v>
      </c>
      <c r="C126" s="1">
        <f t="shared" si="1"/>
        <v>31</v>
      </c>
      <c r="D126" s="1">
        <v>2017.0</v>
      </c>
      <c r="E126" s="1" t="s">
        <v>168</v>
      </c>
      <c r="F126" s="1" t="s">
        <v>161</v>
      </c>
      <c r="G126" s="1" t="s">
        <v>169</v>
      </c>
      <c r="H126" s="1" t="s">
        <v>170</v>
      </c>
      <c r="I126" s="1">
        <f t="shared" si="50"/>
        <v>89</v>
      </c>
      <c r="J126" s="1">
        <f t="shared" si="51"/>
        <v>7</v>
      </c>
      <c r="K126" s="1">
        <v>1.0</v>
      </c>
      <c r="L126" s="1">
        <v>87.0</v>
      </c>
      <c r="M126" s="1">
        <v>0.0</v>
      </c>
      <c r="N126" s="1">
        <f t="shared" si="56"/>
        <v>1</v>
      </c>
      <c r="O126" s="1">
        <f t="shared" si="53"/>
        <v>80</v>
      </c>
      <c r="P126" s="1">
        <v>80.0</v>
      </c>
      <c r="Q126" s="1">
        <v>0.0</v>
      </c>
      <c r="R126" s="1">
        <v>0.0</v>
      </c>
      <c r="S126" s="1">
        <v>0.0</v>
      </c>
      <c r="T126" s="1">
        <v>0.0</v>
      </c>
      <c r="U126" s="1">
        <v>0.0</v>
      </c>
      <c r="V126" s="1">
        <v>0.0</v>
      </c>
      <c r="W126" s="1">
        <v>0.0</v>
      </c>
      <c r="X126" s="1">
        <v>0.0</v>
      </c>
      <c r="Y126" s="1">
        <f t="shared" si="54"/>
        <v>80</v>
      </c>
      <c r="Z126" s="1">
        <f t="shared" si="55"/>
        <v>1</v>
      </c>
      <c r="AA126" s="1">
        <v>1.0</v>
      </c>
      <c r="AC126" s="1">
        <v>1.0</v>
      </c>
      <c r="AD126" s="1">
        <v>120.0</v>
      </c>
      <c r="AE126" s="1" t="s">
        <v>171</v>
      </c>
      <c r="AF126" s="1">
        <v>5.0</v>
      </c>
      <c r="AG126" s="1">
        <v>0.5</v>
      </c>
    </row>
    <row r="127" ht="15.75" customHeight="1">
      <c r="A127" s="1">
        <v>5.0</v>
      </c>
      <c r="B127" s="2">
        <v>42947.0</v>
      </c>
      <c r="C127" s="1">
        <f t="shared" si="1"/>
        <v>31</v>
      </c>
      <c r="D127" s="1">
        <v>2017.0</v>
      </c>
      <c r="E127" s="1" t="s">
        <v>172</v>
      </c>
      <c r="F127" s="1" t="s">
        <v>161</v>
      </c>
      <c r="G127" s="1" t="s">
        <v>169</v>
      </c>
      <c r="H127" s="1" t="s">
        <v>173</v>
      </c>
      <c r="I127" s="1">
        <f t="shared" si="50"/>
        <v>40</v>
      </c>
      <c r="J127" s="1">
        <f t="shared" si="51"/>
        <v>2</v>
      </c>
      <c r="K127" s="1">
        <v>0.0</v>
      </c>
      <c r="L127" s="1">
        <v>40.0</v>
      </c>
      <c r="M127" s="1">
        <v>0.0</v>
      </c>
      <c r="N127" s="1">
        <f t="shared" si="56"/>
        <v>0</v>
      </c>
      <c r="O127" s="1">
        <f t="shared" si="53"/>
        <v>38</v>
      </c>
      <c r="P127" s="1">
        <v>38.0</v>
      </c>
      <c r="Q127" s="1">
        <v>0.0</v>
      </c>
      <c r="R127" s="1">
        <v>0.0</v>
      </c>
      <c r="S127" s="1">
        <v>0.0</v>
      </c>
      <c r="T127" s="1">
        <v>0.0</v>
      </c>
      <c r="U127" s="1">
        <v>0.0</v>
      </c>
      <c r="V127" s="1">
        <v>0.0</v>
      </c>
      <c r="W127" s="1">
        <v>0.0</v>
      </c>
      <c r="X127" s="1">
        <v>0.0</v>
      </c>
      <c r="Y127" s="1">
        <f t="shared" si="54"/>
        <v>38</v>
      </c>
      <c r="Z127" s="1">
        <f t="shared" si="55"/>
        <v>0</v>
      </c>
      <c r="AA127" s="1">
        <v>1.0</v>
      </c>
      <c r="AC127" s="1">
        <v>1.0</v>
      </c>
      <c r="AD127" s="1">
        <v>120.0</v>
      </c>
      <c r="AE127" s="1" t="s">
        <v>171</v>
      </c>
      <c r="AF127" s="1">
        <v>5.0</v>
      </c>
      <c r="AG127" s="1">
        <v>0.5</v>
      </c>
    </row>
    <row r="128" ht="15.75" customHeight="1">
      <c r="A128" s="1">
        <v>5.0</v>
      </c>
      <c r="B128" s="2">
        <v>42947.0</v>
      </c>
      <c r="C128" s="1">
        <f t="shared" si="1"/>
        <v>31</v>
      </c>
      <c r="D128" s="1">
        <v>2017.0</v>
      </c>
      <c r="E128" s="1" t="s">
        <v>174</v>
      </c>
      <c r="F128" s="1" t="s">
        <v>161</v>
      </c>
      <c r="G128" s="1" t="s">
        <v>175</v>
      </c>
      <c r="H128" s="1" t="s">
        <v>29</v>
      </c>
      <c r="I128" s="1">
        <f t="shared" si="50"/>
        <v>346</v>
      </c>
      <c r="J128" s="1">
        <f t="shared" si="51"/>
        <v>122</v>
      </c>
      <c r="K128" s="1">
        <v>9.0</v>
      </c>
      <c r="L128" s="1">
        <v>328.0</v>
      </c>
      <c r="M128" s="1">
        <v>0.0</v>
      </c>
      <c r="N128" s="1">
        <f t="shared" si="56"/>
        <v>9</v>
      </c>
      <c r="O128" s="1">
        <f t="shared" si="53"/>
        <v>206</v>
      </c>
      <c r="P128" s="1">
        <v>206.0</v>
      </c>
      <c r="Q128" s="1">
        <v>0.0</v>
      </c>
      <c r="R128" s="1">
        <v>0.0</v>
      </c>
      <c r="S128" s="1">
        <v>0.0</v>
      </c>
      <c r="T128" s="1">
        <v>0.0</v>
      </c>
      <c r="U128" s="1">
        <v>12.0</v>
      </c>
      <c r="V128" s="1">
        <v>0.0</v>
      </c>
      <c r="W128" s="1">
        <v>0.0</v>
      </c>
      <c r="X128" s="1">
        <v>0.0</v>
      </c>
      <c r="Y128" s="1">
        <f t="shared" si="54"/>
        <v>206</v>
      </c>
      <c r="Z128" s="1">
        <f t="shared" si="55"/>
        <v>9</v>
      </c>
      <c r="AA128" s="1">
        <v>1.0</v>
      </c>
      <c r="AC128" s="1">
        <v>1.0</v>
      </c>
      <c r="AD128" s="1">
        <v>102.0</v>
      </c>
      <c r="AE128" s="1" t="s">
        <v>171</v>
      </c>
      <c r="AF128" s="1">
        <v>35.0</v>
      </c>
      <c r="AG128" s="1">
        <v>0.33</v>
      </c>
    </row>
    <row r="129" ht="15.75" customHeight="1">
      <c r="A129" s="1">
        <v>5.0</v>
      </c>
      <c r="B129" s="2">
        <v>42947.0</v>
      </c>
      <c r="C129" s="1">
        <f t="shared" si="1"/>
        <v>31</v>
      </c>
      <c r="D129" s="1">
        <v>2017.0</v>
      </c>
      <c r="E129" s="1" t="s">
        <v>176</v>
      </c>
      <c r="F129" s="1" t="s">
        <v>161</v>
      </c>
      <c r="G129" s="1" t="s">
        <v>175</v>
      </c>
      <c r="H129" s="1" t="s">
        <v>31</v>
      </c>
      <c r="I129" s="1">
        <f t="shared" si="50"/>
        <v>58</v>
      </c>
      <c r="J129" s="1">
        <f t="shared" si="51"/>
        <v>21</v>
      </c>
      <c r="K129" s="1">
        <v>1.0</v>
      </c>
      <c r="L129" s="1">
        <v>56.0</v>
      </c>
      <c r="M129" s="1">
        <v>0.0</v>
      </c>
      <c r="N129" s="1">
        <f t="shared" si="56"/>
        <v>1</v>
      </c>
      <c r="O129" s="1">
        <f t="shared" si="53"/>
        <v>35</v>
      </c>
      <c r="P129" s="1">
        <v>35.0</v>
      </c>
      <c r="Q129" s="1">
        <v>0.0</v>
      </c>
      <c r="R129" s="1">
        <v>0.0</v>
      </c>
      <c r="S129" s="1">
        <v>0.0</v>
      </c>
      <c r="T129" s="1">
        <v>0.0</v>
      </c>
      <c r="U129" s="1">
        <v>9.0</v>
      </c>
      <c r="V129" s="1">
        <v>0.0</v>
      </c>
      <c r="W129" s="1">
        <v>0.0</v>
      </c>
      <c r="X129" s="1">
        <v>0.0</v>
      </c>
      <c r="Y129" s="1">
        <f t="shared" si="54"/>
        <v>35</v>
      </c>
      <c r="Z129" s="1">
        <f t="shared" si="55"/>
        <v>1</v>
      </c>
      <c r="AA129" s="1">
        <v>1.0</v>
      </c>
      <c r="AC129" s="1">
        <v>1.0</v>
      </c>
      <c r="AD129" s="1">
        <v>102.0</v>
      </c>
      <c r="AE129" s="1" t="s">
        <v>171</v>
      </c>
      <c r="AF129" s="1">
        <v>35.0</v>
      </c>
      <c r="AG129" s="1">
        <v>0.33</v>
      </c>
    </row>
    <row r="130" ht="15.75" customHeight="1">
      <c r="A130" s="1">
        <v>5.0</v>
      </c>
      <c r="B130" s="2">
        <v>42947.0</v>
      </c>
      <c r="C130" s="1">
        <f t="shared" si="1"/>
        <v>31</v>
      </c>
      <c r="D130" s="1">
        <v>2017.0</v>
      </c>
      <c r="E130" s="1" t="s">
        <v>177</v>
      </c>
      <c r="F130" s="1" t="s">
        <v>161</v>
      </c>
      <c r="G130" s="1" t="s">
        <v>178</v>
      </c>
      <c r="H130" s="1" t="s">
        <v>193</v>
      </c>
      <c r="I130" s="1">
        <f t="shared" si="50"/>
        <v>406</v>
      </c>
      <c r="J130" s="1">
        <f t="shared" si="51"/>
        <v>170</v>
      </c>
      <c r="K130" s="1">
        <v>6.0</v>
      </c>
      <c r="L130" s="1">
        <v>394.0</v>
      </c>
      <c r="M130" s="1">
        <v>0.0</v>
      </c>
      <c r="N130" s="1">
        <f t="shared" si="56"/>
        <v>6</v>
      </c>
      <c r="O130" s="1">
        <f t="shared" si="53"/>
        <v>224</v>
      </c>
      <c r="P130" s="1">
        <v>224.0</v>
      </c>
      <c r="Q130" s="1">
        <v>0.0</v>
      </c>
      <c r="R130" s="1">
        <v>0.0</v>
      </c>
      <c r="S130" s="1">
        <v>0.0</v>
      </c>
      <c r="T130" s="1">
        <v>0.0</v>
      </c>
      <c r="U130" s="1">
        <v>32.0</v>
      </c>
      <c r="V130" s="1">
        <v>0.0</v>
      </c>
      <c r="W130" s="1">
        <v>0.0</v>
      </c>
      <c r="X130" s="1">
        <v>0.0</v>
      </c>
      <c r="Y130" s="1">
        <f t="shared" si="54"/>
        <v>224</v>
      </c>
      <c r="Z130" s="1">
        <f t="shared" si="55"/>
        <v>6</v>
      </c>
      <c r="AA130" s="1">
        <v>1.0</v>
      </c>
      <c r="AC130" s="1">
        <v>1.0</v>
      </c>
      <c r="AD130" s="1">
        <v>123.0</v>
      </c>
      <c r="AE130" s="1" t="s">
        <v>171</v>
      </c>
      <c r="AF130" s="1">
        <v>0.0</v>
      </c>
      <c r="AG130" s="1">
        <v>0.25</v>
      </c>
    </row>
    <row r="131" ht="15.75" customHeight="1">
      <c r="A131" s="1">
        <v>5.0</v>
      </c>
      <c r="B131" s="2">
        <v>42947.0</v>
      </c>
      <c r="C131" s="1">
        <f t="shared" si="1"/>
        <v>31</v>
      </c>
      <c r="D131" s="1">
        <v>2017.0</v>
      </c>
      <c r="E131" s="1" t="s">
        <v>180</v>
      </c>
      <c r="F131" s="1" t="s">
        <v>161</v>
      </c>
      <c r="G131" s="1" t="s">
        <v>178</v>
      </c>
      <c r="H131" s="1" t="s">
        <v>195</v>
      </c>
      <c r="I131" s="1">
        <f t="shared" si="50"/>
        <v>127</v>
      </c>
      <c r="J131" s="1">
        <f t="shared" si="51"/>
        <v>55</v>
      </c>
      <c r="K131" s="1">
        <v>0.0</v>
      </c>
      <c r="L131" s="1">
        <v>127.0</v>
      </c>
      <c r="M131" s="1">
        <v>0.0</v>
      </c>
      <c r="N131" s="1">
        <f t="shared" si="56"/>
        <v>0</v>
      </c>
      <c r="O131" s="1">
        <f t="shared" si="53"/>
        <v>72</v>
      </c>
      <c r="P131" s="1">
        <v>72.0</v>
      </c>
      <c r="Q131" s="1">
        <v>0.0</v>
      </c>
      <c r="R131" s="1">
        <v>0.0</v>
      </c>
      <c r="S131" s="1">
        <v>0.0</v>
      </c>
      <c r="T131" s="1">
        <v>0.0</v>
      </c>
      <c r="U131" s="1">
        <v>0.0</v>
      </c>
      <c r="V131" s="1">
        <v>0.0</v>
      </c>
      <c r="W131" s="1">
        <v>0.0</v>
      </c>
      <c r="X131" s="1">
        <v>0.0</v>
      </c>
      <c r="Y131" s="1">
        <f t="shared" si="54"/>
        <v>72</v>
      </c>
      <c r="Z131" s="1">
        <f t="shared" si="55"/>
        <v>0</v>
      </c>
      <c r="AA131" s="1">
        <v>1.0</v>
      </c>
      <c r="AC131" s="1">
        <v>1.0</v>
      </c>
      <c r="AD131" s="1">
        <v>123.0</v>
      </c>
      <c r="AE131" s="1" t="s">
        <v>171</v>
      </c>
      <c r="AF131" s="1">
        <v>0.0</v>
      </c>
      <c r="AG131" s="1">
        <v>0.25</v>
      </c>
    </row>
    <row r="132" ht="15.75" customHeight="1">
      <c r="A132" s="1">
        <v>5.0</v>
      </c>
      <c r="B132" s="2">
        <v>42947.0</v>
      </c>
      <c r="C132" s="1">
        <f t="shared" si="1"/>
        <v>31</v>
      </c>
      <c r="D132" s="1">
        <v>2017.0</v>
      </c>
      <c r="E132" s="1" t="s">
        <v>182</v>
      </c>
      <c r="F132" s="1" t="s">
        <v>183</v>
      </c>
      <c r="G132" s="1" t="s">
        <v>38</v>
      </c>
      <c r="H132" s="1" t="s">
        <v>29</v>
      </c>
      <c r="I132" s="1">
        <f t="shared" si="50"/>
        <v>101</v>
      </c>
      <c r="J132" s="1">
        <f t="shared" si="51"/>
        <v>52</v>
      </c>
      <c r="K132" s="1">
        <v>2.0</v>
      </c>
      <c r="L132" s="1">
        <v>97.0</v>
      </c>
      <c r="M132" s="1">
        <v>0.0</v>
      </c>
      <c r="N132" s="1">
        <f t="shared" si="56"/>
        <v>2</v>
      </c>
      <c r="O132" s="1">
        <f t="shared" si="53"/>
        <v>45</v>
      </c>
      <c r="P132" s="1">
        <v>45.0</v>
      </c>
      <c r="Q132" s="1">
        <v>0.0</v>
      </c>
      <c r="R132" s="1">
        <v>0.0</v>
      </c>
      <c r="S132" s="1">
        <v>0.0</v>
      </c>
      <c r="T132" s="1">
        <v>0.0</v>
      </c>
      <c r="U132" s="1">
        <v>14.0</v>
      </c>
      <c r="V132" s="1">
        <v>0.0</v>
      </c>
      <c r="W132" s="1">
        <v>0.0</v>
      </c>
      <c r="X132" s="1">
        <v>0.0</v>
      </c>
      <c r="Y132" s="1">
        <f t="shared" si="54"/>
        <v>45</v>
      </c>
      <c r="Z132" s="1">
        <f t="shared" si="55"/>
        <v>2</v>
      </c>
      <c r="AA132" s="1">
        <v>1.0</v>
      </c>
      <c r="AC132" s="1">
        <v>0.0</v>
      </c>
      <c r="AD132" s="1" t="s">
        <v>30</v>
      </c>
      <c r="AE132" s="1" t="s">
        <v>30</v>
      </c>
      <c r="AF132" s="1" t="s">
        <v>30</v>
      </c>
      <c r="AG132" s="1" t="s">
        <v>30</v>
      </c>
    </row>
    <row r="133" ht="15.75" customHeight="1">
      <c r="A133" s="1">
        <v>5.0</v>
      </c>
      <c r="B133" s="2">
        <v>42947.0</v>
      </c>
      <c r="C133" s="1">
        <f t="shared" si="1"/>
        <v>31</v>
      </c>
      <c r="D133" s="1">
        <v>2017.0</v>
      </c>
      <c r="E133" s="1" t="s">
        <v>184</v>
      </c>
      <c r="F133" s="1" t="s">
        <v>183</v>
      </c>
      <c r="G133" s="1" t="s">
        <v>38</v>
      </c>
      <c r="H133" s="1" t="s">
        <v>31</v>
      </c>
      <c r="I133" s="1">
        <f t="shared" si="50"/>
        <v>457</v>
      </c>
      <c r="J133" s="1">
        <f t="shared" si="51"/>
        <v>284</v>
      </c>
      <c r="K133" s="1">
        <v>7.0</v>
      </c>
      <c r="L133" s="1">
        <v>443.0</v>
      </c>
      <c r="M133" s="1">
        <v>0.0</v>
      </c>
      <c r="N133" s="1">
        <f t="shared" si="56"/>
        <v>7</v>
      </c>
      <c r="O133" s="1">
        <f t="shared" si="53"/>
        <v>159</v>
      </c>
      <c r="P133" s="1">
        <v>159.0</v>
      </c>
      <c r="Q133" s="1">
        <v>0.0</v>
      </c>
      <c r="R133" s="1">
        <v>0.0</v>
      </c>
      <c r="S133" s="1">
        <v>0.0</v>
      </c>
      <c r="T133" s="1">
        <v>0.0</v>
      </c>
      <c r="U133" s="1">
        <v>56.0</v>
      </c>
      <c r="V133" s="1">
        <v>0.0</v>
      </c>
      <c r="W133" s="1">
        <v>0.0</v>
      </c>
      <c r="X133" s="1">
        <v>0.0</v>
      </c>
      <c r="Y133" s="1">
        <f t="shared" si="54"/>
        <v>159</v>
      </c>
      <c r="Z133" s="1">
        <f t="shared" si="55"/>
        <v>7</v>
      </c>
      <c r="AA133" s="1">
        <v>1.0</v>
      </c>
      <c r="AC133" s="1">
        <v>0.0</v>
      </c>
      <c r="AD133" s="1" t="s">
        <v>30</v>
      </c>
      <c r="AE133" s="1" t="s">
        <v>30</v>
      </c>
      <c r="AF133" s="1" t="s">
        <v>30</v>
      </c>
      <c r="AG133" s="1" t="s">
        <v>30</v>
      </c>
    </row>
    <row r="134" ht="15.75" customHeight="1">
      <c r="A134" s="1">
        <v>5.0</v>
      </c>
      <c r="B134" s="2">
        <v>42947.0</v>
      </c>
      <c r="C134" s="1">
        <f t="shared" si="1"/>
        <v>31</v>
      </c>
      <c r="D134" s="1">
        <v>2017.0</v>
      </c>
      <c r="E134" s="1" t="s">
        <v>185</v>
      </c>
      <c r="F134" s="1" t="s">
        <v>186</v>
      </c>
      <c r="G134" s="1" t="s">
        <v>48</v>
      </c>
      <c r="H134" s="1" t="s">
        <v>29</v>
      </c>
      <c r="I134" s="1">
        <f t="shared" si="50"/>
        <v>128</v>
      </c>
      <c r="J134" s="1">
        <f t="shared" si="51"/>
        <v>32</v>
      </c>
      <c r="K134" s="1">
        <v>3.0</v>
      </c>
      <c r="L134" s="1">
        <v>122.0</v>
      </c>
      <c r="M134" s="1">
        <v>0.0</v>
      </c>
      <c r="N134" s="1">
        <f t="shared" si="56"/>
        <v>3</v>
      </c>
      <c r="O134" s="1">
        <f t="shared" si="53"/>
        <v>90</v>
      </c>
      <c r="P134" s="1">
        <v>90.0</v>
      </c>
      <c r="Q134" s="1">
        <v>0.0</v>
      </c>
      <c r="R134" s="1">
        <v>0.0</v>
      </c>
      <c r="S134" s="1">
        <v>0.0</v>
      </c>
      <c r="T134" s="1">
        <v>0.0</v>
      </c>
      <c r="U134" s="1">
        <v>0.0</v>
      </c>
      <c r="V134" s="1">
        <v>0.0</v>
      </c>
      <c r="W134" s="1">
        <v>0.0</v>
      </c>
      <c r="X134" s="1">
        <v>0.0</v>
      </c>
      <c r="Y134" s="1">
        <f t="shared" si="54"/>
        <v>90</v>
      </c>
      <c r="Z134" s="1">
        <f t="shared" si="55"/>
        <v>3</v>
      </c>
      <c r="AA134" s="1">
        <v>1.0</v>
      </c>
      <c r="AC134" s="1">
        <v>0.0</v>
      </c>
      <c r="AD134" s="1" t="s">
        <v>30</v>
      </c>
      <c r="AE134" s="1" t="s">
        <v>30</v>
      </c>
      <c r="AF134" s="1" t="s">
        <v>30</v>
      </c>
      <c r="AG134" s="1" t="s">
        <v>30</v>
      </c>
    </row>
    <row r="135" ht="15.75" customHeight="1">
      <c r="A135" s="1">
        <v>5.0</v>
      </c>
      <c r="B135" s="2">
        <v>42947.0</v>
      </c>
      <c r="C135" s="1">
        <f t="shared" si="1"/>
        <v>31</v>
      </c>
      <c r="D135" s="1">
        <v>2017.0</v>
      </c>
      <c r="E135" s="1" t="s">
        <v>187</v>
      </c>
      <c r="F135" s="1" t="s">
        <v>186</v>
      </c>
      <c r="G135" s="1" t="s">
        <v>48</v>
      </c>
      <c r="H135" s="1" t="s">
        <v>31</v>
      </c>
      <c r="I135" s="1">
        <f t="shared" si="50"/>
        <v>69</v>
      </c>
      <c r="J135" s="1">
        <f t="shared" si="51"/>
        <v>34</v>
      </c>
      <c r="K135" s="1">
        <v>0.0</v>
      </c>
      <c r="L135" s="1">
        <v>69.0</v>
      </c>
      <c r="M135" s="1">
        <v>0.0</v>
      </c>
      <c r="N135" s="1">
        <f t="shared" si="56"/>
        <v>0</v>
      </c>
      <c r="O135" s="1">
        <f t="shared" si="53"/>
        <v>35</v>
      </c>
      <c r="P135" s="1">
        <v>35.0</v>
      </c>
      <c r="Q135" s="1">
        <v>0.0</v>
      </c>
      <c r="R135" s="1">
        <v>0.0</v>
      </c>
      <c r="S135" s="1">
        <v>0.0</v>
      </c>
      <c r="T135" s="1">
        <v>0.0</v>
      </c>
      <c r="U135" s="1">
        <v>5.0</v>
      </c>
      <c r="V135" s="1">
        <v>0.0</v>
      </c>
      <c r="W135" s="1">
        <v>0.0</v>
      </c>
      <c r="X135" s="1">
        <v>0.0</v>
      </c>
      <c r="Y135" s="1">
        <f t="shared" si="54"/>
        <v>35</v>
      </c>
      <c r="Z135" s="1">
        <f t="shared" si="55"/>
        <v>0</v>
      </c>
      <c r="AA135" s="1">
        <v>1.0</v>
      </c>
      <c r="AC135" s="1">
        <v>0.0</v>
      </c>
      <c r="AD135" s="1" t="s">
        <v>30</v>
      </c>
      <c r="AE135" s="1" t="s">
        <v>30</v>
      </c>
      <c r="AF135" s="1" t="s">
        <v>30</v>
      </c>
      <c r="AG135" s="1" t="s">
        <v>30</v>
      </c>
    </row>
    <row r="136" ht="15.75" customHeight="1">
      <c r="A136" s="1">
        <v>5.0</v>
      </c>
      <c r="B136" s="2">
        <v>42947.0</v>
      </c>
      <c r="C136" s="1">
        <f t="shared" si="1"/>
        <v>31</v>
      </c>
      <c r="D136" s="1">
        <v>2017.0</v>
      </c>
      <c r="E136" s="1" t="s">
        <v>188</v>
      </c>
      <c r="F136" s="1" t="s">
        <v>189</v>
      </c>
      <c r="G136" s="1" t="s">
        <v>75</v>
      </c>
      <c r="H136" s="1" t="s">
        <v>29</v>
      </c>
      <c r="I136" s="1">
        <f t="shared" si="50"/>
        <v>30</v>
      </c>
      <c r="J136" s="1">
        <f t="shared" si="51"/>
        <v>14</v>
      </c>
      <c r="K136" s="1">
        <v>4.0</v>
      </c>
      <c r="L136" s="1">
        <v>22.0</v>
      </c>
      <c r="M136" s="1">
        <v>0.0</v>
      </c>
      <c r="N136" s="1">
        <f t="shared" si="56"/>
        <v>4</v>
      </c>
      <c r="O136" s="1">
        <f t="shared" si="53"/>
        <v>8</v>
      </c>
      <c r="P136" s="1">
        <v>8.0</v>
      </c>
      <c r="Q136" s="1">
        <v>0.0</v>
      </c>
      <c r="R136" s="1">
        <v>0.0</v>
      </c>
      <c r="S136" s="1">
        <v>0.0</v>
      </c>
      <c r="T136" s="1">
        <v>0.0</v>
      </c>
      <c r="U136" s="1">
        <v>0.0</v>
      </c>
      <c r="V136" s="1">
        <v>0.0</v>
      </c>
      <c r="W136" s="1">
        <v>0.0</v>
      </c>
      <c r="X136" s="1">
        <v>0.0</v>
      </c>
      <c r="Y136" s="1">
        <f t="shared" si="54"/>
        <v>8</v>
      </c>
      <c r="Z136" s="1">
        <f t="shared" si="55"/>
        <v>4</v>
      </c>
      <c r="AA136" s="1">
        <v>1.0</v>
      </c>
      <c r="AC136" s="1">
        <v>0.0</v>
      </c>
      <c r="AD136" s="1" t="s">
        <v>30</v>
      </c>
      <c r="AE136" s="1" t="s">
        <v>30</v>
      </c>
      <c r="AF136" s="1" t="s">
        <v>30</v>
      </c>
      <c r="AG136" s="1" t="s">
        <v>30</v>
      </c>
    </row>
    <row r="137" ht="15.75" customHeight="1">
      <c r="A137" s="1">
        <v>5.0</v>
      </c>
      <c r="B137" s="2">
        <v>42947.0</v>
      </c>
      <c r="C137" s="1">
        <f t="shared" si="1"/>
        <v>31</v>
      </c>
      <c r="D137" s="1">
        <v>2017.0</v>
      </c>
      <c r="E137" s="1" t="s">
        <v>190</v>
      </c>
      <c r="F137" s="1" t="s">
        <v>189</v>
      </c>
      <c r="G137" s="1" t="s">
        <v>75</v>
      </c>
      <c r="H137" s="1" t="s">
        <v>31</v>
      </c>
      <c r="I137" s="1">
        <f t="shared" si="50"/>
        <v>87</v>
      </c>
      <c r="J137" s="1">
        <f t="shared" si="51"/>
        <v>9</v>
      </c>
      <c r="K137" s="1">
        <v>13.0</v>
      </c>
      <c r="L137" s="1">
        <v>61.0</v>
      </c>
      <c r="M137" s="1">
        <v>0.0</v>
      </c>
      <c r="N137" s="1">
        <f t="shared" si="56"/>
        <v>13</v>
      </c>
      <c r="O137" s="1">
        <f t="shared" si="53"/>
        <v>52</v>
      </c>
      <c r="P137" s="1">
        <v>52.0</v>
      </c>
      <c r="Q137" s="1">
        <v>0.0</v>
      </c>
      <c r="R137" s="1">
        <v>0.0</v>
      </c>
      <c r="S137" s="1">
        <v>0.0</v>
      </c>
      <c r="T137" s="1">
        <v>0.0</v>
      </c>
      <c r="U137" s="1">
        <v>0.0</v>
      </c>
      <c r="V137" s="1">
        <v>0.0</v>
      </c>
      <c r="W137" s="1">
        <v>0.0</v>
      </c>
      <c r="X137" s="1">
        <v>0.0</v>
      </c>
      <c r="Y137" s="1">
        <f t="shared" si="54"/>
        <v>52</v>
      </c>
      <c r="Z137" s="1">
        <f t="shared" si="55"/>
        <v>13</v>
      </c>
      <c r="AA137" s="1">
        <v>1.0</v>
      </c>
      <c r="AC137" s="1">
        <v>0.0</v>
      </c>
      <c r="AD137" s="1" t="s">
        <v>30</v>
      </c>
      <c r="AE137" s="1" t="s">
        <v>30</v>
      </c>
      <c r="AF137" s="1" t="s">
        <v>30</v>
      </c>
      <c r="AG137" s="1" t="s">
        <v>30</v>
      </c>
    </row>
    <row r="138" ht="15.75" customHeight="1">
      <c r="A138" s="1">
        <v>5.0</v>
      </c>
      <c r="B138" s="2">
        <v>42947.0</v>
      </c>
      <c r="C138" s="1">
        <f t="shared" si="1"/>
        <v>31</v>
      </c>
      <c r="D138" s="1">
        <v>2017.0</v>
      </c>
      <c r="E138" s="1" t="s">
        <v>191</v>
      </c>
      <c r="F138" s="1" t="s">
        <v>189</v>
      </c>
      <c r="G138" s="1" t="s">
        <v>44</v>
      </c>
      <c r="H138" s="1" t="s">
        <v>29</v>
      </c>
      <c r="I138" s="1">
        <f t="shared" si="50"/>
        <v>33</v>
      </c>
      <c r="J138" s="1">
        <f t="shared" si="51"/>
        <v>18</v>
      </c>
      <c r="K138" s="1">
        <v>2.0</v>
      </c>
      <c r="L138" s="1">
        <v>29.0</v>
      </c>
      <c r="M138" s="1">
        <v>0.0</v>
      </c>
      <c r="N138" s="1">
        <f t="shared" si="56"/>
        <v>2</v>
      </c>
      <c r="O138" s="1">
        <f t="shared" si="53"/>
        <v>11</v>
      </c>
      <c r="P138" s="1">
        <v>11.0</v>
      </c>
      <c r="Q138" s="1">
        <v>0.0</v>
      </c>
      <c r="R138" s="1">
        <v>0.0</v>
      </c>
      <c r="S138" s="1">
        <v>0.0</v>
      </c>
      <c r="T138" s="1">
        <v>0.0</v>
      </c>
      <c r="U138" s="1">
        <v>0.0</v>
      </c>
      <c r="V138" s="1">
        <v>0.0</v>
      </c>
      <c r="W138" s="1">
        <v>0.0</v>
      </c>
      <c r="X138" s="1">
        <v>0.0</v>
      </c>
      <c r="Y138" s="1">
        <f t="shared" si="54"/>
        <v>11</v>
      </c>
      <c r="Z138" s="1">
        <f t="shared" si="55"/>
        <v>2</v>
      </c>
      <c r="AA138" s="1">
        <v>1.0</v>
      </c>
      <c r="AC138" s="1">
        <v>0.0</v>
      </c>
      <c r="AD138" s="1" t="s">
        <v>30</v>
      </c>
      <c r="AE138" s="1" t="s">
        <v>30</v>
      </c>
      <c r="AF138" s="1" t="s">
        <v>30</v>
      </c>
      <c r="AG138" s="1" t="s">
        <v>30</v>
      </c>
    </row>
    <row r="139" ht="15.75" customHeight="1">
      <c r="A139" s="1">
        <v>5.0</v>
      </c>
      <c r="B139" s="2">
        <v>42947.0</v>
      </c>
      <c r="C139" s="1">
        <f t="shared" si="1"/>
        <v>31</v>
      </c>
      <c r="D139" s="1">
        <v>2017.0</v>
      </c>
      <c r="E139" s="1" t="s">
        <v>192</v>
      </c>
      <c r="F139" s="1" t="s">
        <v>189</v>
      </c>
      <c r="G139" s="1" t="s">
        <v>44</v>
      </c>
      <c r="H139" s="1" t="s">
        <v>31</v>
      </c>
      <c r="I139" s="1">
        <f t="shared" si="50"/>
        <v>84</v>
      </c>
      <c r="J139" s="1">
        <f t="shared" si="51"/>
        <v>52</v>
      </c>
      <c r="K139" s="1">
        <v>0.0</v>
      </c>
      <c r="L139" s="1">
        <v>84.0</v>
      </c>
      <c r="M139" s="1">
        <v>0.0</v>
      </c>
      <c r="N139" s="1">
        <f t="shared" si="56"/>
        <v>0</v>
      </c>
      <c r="O139" s="1">
        <f t="shared" si="53"/>
        <v>32</v>
      </c>
      <c r="P139" s="1">
        <v>32.0</v>
      </c>
      <c r="Q139" s="1">
        <v>0.0</v>
      </c>
      <c r="R139" s="1">
        <v>0.0</v>
      </c>
      <c r="S139" s="1">
        <v>0.0</v>
      </c>
      <c r="T139" s="1">
        <v>0.0</v>
      </c>
      <c r="U139" s="1">
        <v>15.0</v>
      </c>
      <c r="V139" s="1">
        <v>0.0</v>
      </c>
      <c r="W139" s="1">
        <v>0.0</v>
      </c>
      <c r="X139" s="1">
        <v>0.0</v>
      </c>
      <c r="Y139" s="1">
        <f t="shared" si="54"/>
        <v>32</v>
      </c>
      <c r="Z139" s="1">
        <f t="shared" si="55"/>
        <v>0</v>
      </c>
      <c r="AA139" s="1">
        <v>1.0</v>
      </c>
      <c r="AC139" s="1">
        <v>0.0</v>
      </c>
      <c r="AD139" s="1" t="s">
        <v>30</v>
      </c>
      <c r="AE139" s="1" t="s">
        <v>30</v>
      </c>
      <c r="AF139" s="1" t="s">
        <v>30</v>
      </c>
      <c r="AG139" s="1" t="s">
        <v>30</v>
      </c>
    </row>
    <row r="140" ht="15.75" customHeight="1">
      <c r="A140" s="1">
        <v>5.0</v>
      </c>
      <c r="B140" s="2">
        <v>42947.0</v>
      </c>
      <c r="C140" s="1">
        <f t="shared" si="1"/>
        <v>31</v>
      </c>
      <c r="D140" s="1">
        <v>2017.0</v>
      </c>
      <c r="E140" s="1" t="s">
        <v>205</v>
      </c>
      <c r="F140" s="1" t="s">
        <v>189</v>
      </c>
      <c r="G140" s="1" t="s">
        <v>75</v>
      </c>
      <c r="H140" s="1" t="s">
        <v>143</v>
      </c>
      <c r="I140" s="1">
        <f t="shared" si="50"/>
        <v>20</v>
      </c>
      <c r="J140" s="1">
        <f t="shared" si="51"/>
        <v>2</v>
      </c>
      <c r="K140" s="1">
        <v>3.0</v>
      </c>
      <c r="L140" s="1">
        <v>14.0</v>
      </c>
      <c r="M140" s="1">
        <v>0.0</v>
      </c>
      <c r="N140" s="1">
        <f t="shared" si="56"/>
        <v>3</v>
      </c>
      <c r="O140" s="1">
        <f t="shared" si="53"/>
        <v>12</v>
      </c>
      <c r="P140" s="1">
        <v>12.0</v>
      </c>
      <c r="Q140" s="1">
        <v>0.0</v>
      </c>
      <c r="R140" s="1">
        <v>0.0</v>
      </c>
      <c r="S140" s="1">
        <v>0.0</v>
      </c>
      <c r="T140" s="1">
        <v>0.0</v>
      </c>
      <c r="U140" s="1">
        <v>0.0</v>
      </c>
      <c r="V140" s="1">
        <v>0.0</v>
      </c>
      <c r="W140" s="1">
        <v>0.0</v>
      </c>
      <c r="X140" s="1">
        <v>0.0</v>
      </c>
      <c r="Y140" s="1">
        <f t="shared" si="54"/>
        <v>12</v>
      </c>
      <c r="Z140" s="1">
        <f t="shared" si="55"/>
        <v>3</v>
      </c>
      <c r="AA140" s="1">
        <v>1.0</v>
      </c>
      <c r="AB140" s="1" t="s">
        <v>215</v>
      </c>
      <c r="AC140" s="1">
        <v>0.0</v>
      </c>
      <c r="AD140" s="1" t="s">
        <v>30</v>
      </c>
      <c r="AE140" s="1" t="s">
        <v>30</v>
      </c>
      <c r="AF140" s="1" t="s">
        <v>30</v>
      </c>
      <c r="AG140" s="1" t="s">
        <v>30</v>
      </c>
    </row>
    <row r="141" ht="15.75" customHeight="1">
      <c r="A141" s="1">
        <v>5.0</v>
      </c>
      <c r="B141" s="2">
        <v>42947.0</v>
      </c>
      <c r="C141" s="1">
        <f t="shared" si="1"/>
        <v>31</v>
      </c>
      <c r="D141" s="1">
        <v>2017.0</v>
      </c>
      <c r="E141" s="1" t="s">
        <v>206</v>
      </c>
      <c r="F141" s="1" t="s">
        <v>189</v>
      </c>
      <c r="G141" s="1" t="s">
        <v>75</v>
      </c>
      <c r="H141" s="1" t="s">
        <v>207</v>
      </c>
      <c r="I141" s="1">
        <f t="shared" si="50"/>
        <v>0</v>
      </c>
      <c r="J141" s="1">
        <f t="shared" si="51"/>
        <v>0</v>
      </c>
      <c r="K141" s="1">
        <v>0.0</v>
      </c>
      <c r="L141" s="1">
        <v>0.0</v>
      </c>
      <c r="M141" s="1">
        <v>0.0</v>
      </c>
      <c r="N141" s="1">
        <v>0.0</v>
      </c>
      <c r="O141" s="1">
        <f t="shared" si="53"/>
        <v>0</v>
      </c>
      <c r="P141" s="1">
        <v>0.0</v>
      </c>
      <c r="Q141" s="1">
        <v>0.0</v>
      </c>
      <c r="R141" s="1">
        <v>0.0</v>
      </c>
      <c r="S141" s="1">
        <v>0.0</v>
      </c>
      <c r="T141" s="1">
        <v>0.0</v>
      </c>
      <c r="U141" s="1">
        <v>0.0</v>
      </c>
      <c r="V141" s="1">
        <v>0.0</v>
      </c>
      <c r="W141" s="1">
        <v>0.0</v>
      </c>
      <c r="X141" s="1">
        <v>0.0</v>
      </c>
      <c r="Y141" s="1">
        <f t="shared" si="54"/>
        <v>0</v>
      </c>
      <c r="Z141" s="1">
        <f t="shared" si="55"/>
        <v>0</v>
      </c>
      <c r="AA141" s="1">
        <v>1.0</v>
      </c>
      <c r="AC141" s="1">
        <v>0.0</v>
      </c>
      <c r="AD141" s="1" t="s">
        <v>30</v>
      </c>
      <c r="AE141" s="1" t="s">
        <v>30</v>
      </c>
      <c r="AF141" s="1" t="s">
        <v>30</v>
      </c>
      <c r="AG141" s="1" t="s">
        <v>30</v>
      </c>
    </row>
    <row r="142" ht="15.75" customHeight="1">
      <c r="A142" s="1">
        <v>5.0</v>
      </c>
      <c r="B142" s="2">
        <v>42947.0</v>
      </c>
      <c r="C142" s="1">
        <f t="shared" si="1"/>
        <v>31</v>
      </c>
      <c r="D142" s="1">
        <v>2017.0</v>
      </c>
      <c r="E142" s="1" t="s">
        <v>208</v>
      </c>
      <c r="F142" s="1" t="s">
        <v>189</v>
      </c>
      <c r="G142" s="1" t="s">
        <v>75</v>
      </c>
      <c r="H142" s="1" t="s">
        <v>209</v>
      </c>
      <c r="I142" s="1">
        <f t="shared" si="50"/>
        <v>0</v>
      </c>
      <c r="J142" s="1">
        <f t="shared" si="51"/>
        <v>0</v>
      </c>
      <c r="K142" s="1">
        <v>0.0</v>
      </c>
      <c r="L142" s="1">
        <v>0.0</v>
      </c>
      <c r="M142" s="1">
        <v>0.0</v>
      </c>
      <c r="N142" s="1">
        <f t="shared" ref="N142:N180" si="57">K142</f>
        <v>0</v>
      </c>
      <c r="O142" s="1">
        <f t="shared" si="53"/>
        <v>0</v>
      </c>
      <c r="P142" s="1">
        <v>0.0</v>
      </c>
      <c r="Q142" s="1">
        <v>0.0</v>
      </c>
      <c r="R142" s="1">
        <v>0.0</v>
      </c>
      <c r="S142" s="1">
        <v>0.0</v>
      </c>
      <c r="T142" s="1">
        <v>0.0</v>
      </c>
      <c r="U142" s="1">
        <v>0.0</v>
      </c>
      <c r="V142" s="1">
        <v>0.0</v>
      </c>
      <c r="W142" s="1">
        <v>0.0</v>
      </c>
      <c r="X142" s="1">
        <v>0.0</v>
      </c>
      <c r="Y142" s="1">
        <f t="shared" si="54"/>
        <v>0</v>
      </c>
      <c r="Z142" s="1">
        <f t="shared" si="55"/>
        <v>0</v>
      </c>
      <c r="AA142" s="1">
        <v>1.0</v>
      </c>
      <c r="AC142" s="1">
        <v>0.0</v>
      </c>
      <c r="AD142" s="1" t="s">
        <v>30</v>
      </c>
      <c r="AE142" s="1" t="s">
        <v>30</v>
      </c>
      <c r="AF142" s="1" t="s">
        <v>30</v>
      </c>
      <c r="AG142" s="1" t="s">
        <v>30</v>
      </c>
    </row>
    <row r="143" ht="15.75" customHeight="1">
      <c r="A143" s="1">
        <v>5.0</v>
      </c>
      <c r="B143" s="2">
        <v>42947.0</v>
      </c>
      <c r="C143" s="1">
        <f t="shared" si="1"/>
        <v>31</v>
      </c>
      <c r="D143" s="1">
        <v>2017.0</v>
      </c>
      <c r="E143" s="1" t="s">
        <v>210</v>
      </c>
      <c r="F143" s="1" t="s">
        <v>183</v>
      </c>
      <c r="G143" s="1" t="s">
        <v>38</v>
      </c>
      <c r="H143" s="1" t="s">
        <v>143</v>
      </c>
      <c r="I143" s="1">
        <f t="shared" si="50"/>
        <v>62</v>
      </c>
      <c r="J143" s="1">
        <f t="shared" si="51"/>
        <v>30</v>
      </c>
      <c r="K143" s="1">
        <v>3.0</v>
      </c>
      <c r="L143" s="1">
        <v>56.0</v>
      </c>
      <c r="M143" s="1">
        <v>0.0</v>
      </c>
      <c r="N143" s="1">
        <f t="shared" si="57"/>
        <v>3</v>
      </c>
      <c r="O143" s="1">
        <f t="shared" si="53"/>
        <v>26</v>
      </c>
      <c r="P143" s="1">
        <v>26.0</v>
      </c>
      <c r="Q143" s="1">
        <v>0.0</v>
      </c>
      <c r="R143" s="1">
        <v>0.0</v>
      </c>
      <c r="S143" s="1">
        <v>0.0</v>
      </c>
      <c r="T143" s="1">
        <v>0.0</v>
      </c>
      <c r="U143" s="1">
        <v>16.0</v>
      </c>
      <c r="V143" s="1">
        <v>0.0</v>
      </c>
      <c r="W143" s="1">
        <v>0.0</v>
      </c>
      <c r="X143" s="1">
        <v>0.0</v>
      </c>
      <c r="Y143" s="1">
        <f t="shared" si="54"/>
        <v>26</v>
      </c>
      <c r="Z143" s="1">
        <f t="shared" si="55"/>
        <v>3</v>
      </c>
      <c r="AA143" s="1">
        <v>1.0</v>
      </c>
      <c r="AC143" s="1">
        <v>0.0</v>
      </c>
      <c r="AD143" s="1" t="s">
        <v>30</v>
      </c>
      <c r="AE143" s="1" t="s">
        <v>30</v>
      </c>
      <c r="AF143" s="1" t="s">
        <v>30</v>
      </c>
      <c r="AG143" s="1" t="s">
        <v>30</v>
      </c>
    </row>
    <row r="144" ht="15.75" customHeight="1">
      <c r="A144" s="1">
        <v>5.0</v>
      </c>
      <c r="B144" s="2">
        <v>42947.0</v>
      </c>
      <c r="C144" s="1">
        <f t="shared" si="1"/>
        <v>31</v>
      </c>
      <c r="D144" s="1">
        <v>2017.0</v>
      </c>
      <c r="E144" s="1" t="s">
        <v>211</v>
      </c>
      <c r="F144" s="1" t="s">
        <v>183</v>
      </c>
      <c r="G144" s="1" t="s">
        <v>38</v>
      </c>
      <c r="H144" s="1" t="s">
        <v>207</v>
      </c>
      <c r="I144" s="1">
        <f t="shared" si="50"/>
        <v>277</v>
      </c>
      <c r="J144" s="1">
        <f t="shared" si="51"/>
        <v>145</v>
      </c>
      <c r="K144" s="1">
        <v>1.0</v>
      </c>
      <c r="L144" s="1">
        <v>275.0</v>
      </c>
      <c r="M144" s="1">
        <v>0.0</v>
      </c>
      <c r="N144" s="1">
        <f t="shared" si="57"/>
        <v>1</v>
      </c>
      <c r="O144" s="1">
        <f t="shared" si="53"/>
        <v>130</v>
      </c>
      <c r="P144" s="1">
        <v>130.0</v>
      </c>
      <c r="Q144" s="1">
        <v>0.0</v>
      </c>
      <c r="R144" s="1">
        <v>0.0</v>
      </c>
      <c r="S144" s="1">
        <v>0.0</v>
      </c>
      <c r="T144" s="1">
        <v>0.0</v>
      </c>
      <c r="U144" s="1">
        <v>9.0</v>
      </c>
      <c r="V144" s="1">
        <v>0.0</v>
      </c>
      <c r="W144" s="1">
        <v>0.0</v>
      </c>
      <c r="X144" s="1">
        <v>0.0</v>
      </c>
      <c r="Y144" s="1">
        <f t="shared" si="54"/>
        <v>130</v>
      </c>
      <c r="Z144" s="1">
        <f t="shared" si="55"/>
        <v>1</v>
      </c>
      <c r="AA144" s="1">
        <v>1.0</v>
      </c>
      <c r="AC144" s="1">
        <v>0.0</v>
      </c>
      <c r="AD144" s="1" t="s">
        <v>30</v>
      </c>
      <c r="AE144" s="1" t="s">
        <v>30</v>
      </c>
      <c r="AF144" s="1" t="s">
        <v>30</v>
      </c>
      <c r="AG144" s="1" t="s">
        <v>30</v>
      </c>
    </row>
    <row r="145" ht="15.75" customHeight="1">
      <c r="A145" s="1">
        <v>5.0</v>
      </c>
      <c r="B145" s="2">
        <v>42947.0</v>
      </c>
      <c r="C145" s="1">
        <f t="shared" si="1"/>
        <v>31</v>
      </c>
      <c r="D145" s="1">
        <v>2017.0</v>
      </c>
      <c r="E145" s="1" t="s">
        <v>213</v>
      </c>
      <c r="F145" s="1" t="s">
        <v>183</v>
      </c>
      <c r="G145" s="1" t="s">
        <v>38</v>
      </c>
      <c r="H145" s="1" t="s">
        <v>209</v>
      </c>
      <c r="I145" s="1">
        <f t="shared" si="50"/>
        <v>89</v>
      </c>
      <c r="J145" s="1">
        <f t="shared" si="51"/>
        <v>47</v>
      </c>
      <c r="K145" s="1">
        <v>2.0</v>
      </c>
      <c r="L145" s="1">
        <v>85.0</v>
      </c>
      <c r="M145" s="1">
        <v>0.0</v>
      </c>
      <c r="N145" s="1">
        <f t="shared" si="57"/>
        <v>2</v>
      </c>
      <c r="O145" s="1">
        <f t="shared" si="53"/>
        <v>38</v>
      </c>
      <c r="P145" s="1">
        <v>38.0</v>
      </c>
      <c r="Q145" s="1">
        <v>0.0</v>
      </c>
      <c r="R145" s="1">
        <v>0.0</v>
      </c>
      <c r="S145" s="1">
        <v>0.0</v>
      </c>
      <c r="T145" s="1">
        <v>0.0</v>
      </c>
      <c r="U145" s="1">
        <v>6.0</v>
      </c>
      <c r="V145" s="1">
        <v>0.0</v>
      </c>
      <c r="W145" s="1">
        <v>0.0</v>
      </c>
      <c r="X145" s="1">
        <v>0.0</v>
      </c>
      <c r="Y145" s="1">
        <f t="shared" si="54"/>
        <v>38</v>
      </c>
      <c r="Z145" s="1">
        <f t="shared" si="55"/>
        <v>2</v>
      </c>
      <c r="AA145" s="1">
        <v>1.0</v>
      </c>
      <c r="AC145" s="1">
        <v>0.0</v>
      </c>
      <c r="AD145" s="1" t="s">
        <v>30</v>
      </c>
      <c r="AE145" s="1" t="s">
        <v>30</v>
      </c>
      <c r="AF145" s="1" t="s">
        <v>30</v>
      </c>
      <c r="AG145" s="1" t="s">
        <v>30</v>
      </c>
    </row>
    <row r="146" ht="15.75" customHeight="1">
      <c r="A146" s="1">
        <v>6.0</v>
      </c>
      <c r="B146" s="2">
        <v>42956.0</v>
      </c>
      <c r="C146" s="1">
        <f t="shared" si="1"/>
        <v>32</v>
      </c>
      <c r="D146" s="1">
        <v>2017.0</v>
      </c>
      <c r="E146" s="1" t="s">
        <v>160</v>
      </c>
      <c r="F146" s="1" t="s">
        <v>161</v>
      </c>
      <c r="G146" s="1" t="s">
        <v>40</v>
      </c>
      <c r="H146" s="1" t="s">
        <v>29</v>
      </c>
      <c r="I146" s="1">
        <f t="shared" si="50"/>
        <v>103</v>
      </c>
      <c r="J146" s="1">
        <f t="shared" si="51"/>
        <v>46</v>
      </c>
      <c r="K146" s="1">
        <v>1.0</v>
      </c>
      <c r="L146" s="1">
        <v>101.0</v>
      </c>
      <c r="M146" s="1">
        <v>0.0</v>
      </c>
      <c r="N146" s="1">
        <f t="shared" si="57"/>
        <v>1</v>
      </c>
      <c r="O146" s="1">
        <f t="shared" si="53"/>
        <v>55</v>
      </c>
      <c r="P146" s="1">
        <v>55.0</v>
      </c>
      <c r="Q146" s="1">
        <v>0.0</v>
      </c>
      <c r="R146" s="1">
        <v>0.0</v>
      </c>
      <c r="S146" s="1">
        <v>0.0</v>
      </c>
      <c r="T146" s="1">
        <v>0.0</v>
      </c>
      <c r="U146" s="1">
        <v>0.0</v>
      </c>
      <c r="V146" s="1">
        <v>0.0</v>
      </c>
      <c r="W146" s="1">
        <v>0.0</v>
      </c>
      <c r="X146" s="1">
        <v>0.0</v>
      </c>
      <c r="Y146" s="1">
        <f t="shared" si="54"/>
        <v>55</v>
      </c>
      <c r="Z146" s="1">
        <f t="shared" si="55"/>
        <v>1</v>
      </c>
      <c r="AA146" s="1">
        <v>1.0</v>
      </c>
      <c r="AC146" s="1">
        <v>1.0</v>
      </c>
      <c r="AD146" s="1">
        <v>86.0</v>
      </c>
      <c r="AE146" s="1" t="s">
        <v>162</v>
      </c>
      <c r="AF146" s="1">
        <v>0.0</v>
      </c>
      <c r="AG146" s="1">
        <v>0.95</v>
      </c>
    </row>
    <row r="147" ht="15.75" customHeight="1">
      <c r="A147" s="1">
        <v>6.0</v>
      </c>
      <c r="B147" s="2">
        <v>42956.0</v>
      </c>
      <c r="C147" s="1">
        <f t="shared" si="1"/>
        <v>32</v>
      </c>
      <c r="D147" s="1">
        <v>2017.0</v>
      </c>
      <c r="E147" s="1" t="s">
        <v>163</v>
      </c>
      <c r="F147" s="1" t="s">
        <v>161</v>
      </c>
      <c r="G147" s="1" t="s">
        <v>40</v>
      </c>
      <c r="H147" s="1" t="s">
        <v>31</v>
      </c>
      <c r="I147" s="1">
        <f t="shared" si="50"/>
        <v>30</v>
      </c>
      <c r="J147" s="1">
        <f t="shared" si="51"/>
        <v>12</v>
      </c>
      <c r="K147" s="1">
        <v>0.0</v>
      </c>
      <c r="L147" s="1">
        <v>30.0</v>
      </c>
      <c r="M147" s="1">
        <v>0.0</v>
      </c>
      <c r="N147" s="1">
        <f t="shared" si="57"/>
        <v>0</v>
      </c>
      <c r="O147" s="1">
        <f t="shared" si="53"/>
        <v>18</v>
      </c>
      <c r="P147" s="1">
        <v>18.0</v>
      </c>
      <c r="Q147" s="1">
        <v>0.0</v>
      </c>
      <c r="R147" s="1">
        <v>0.0</v>
      </c>
      <c r="S147" s="1">
        <v>0.0</v>
      </c>
      <c r="T147" s="1">
        <v>0.0</v>
      </c>
      <c r="U147" s="1">
        <v>0.0</v>
      </c>
      <c r="V147" s="1">
        <v>0.0</v>
      </c>
      <c r="W147" s="1">
        <v>0.0</v>
      </c>
      <c r="X147" s="1">
        <v>0.0</v>
      </c>
      <c r="Y147" s="1">
        <f t="shared" si="54"/>
        <v>18</v>
      </c>
      <c r="Z147" s="1">
        <f t="shared" si="55"/>
        <v>0</v>
      </c>
      <c r="AA147" s="1">
        <v>1.0</v>
      </c>
      <c r="AC147" s="1">
        <v>1.0</v>
      </c>
      <c r="AD147" s="1">
        <v>86.0</v>
      </c>
      <c r="AE147" s="1" t="s">
        <v>162</v>
      </c>
      <c r="AF147" s="1">
        <v>0.0</v>
      </c>
      <c r="AG147" s="1">
        <v>0.95</v>
      </c>
    </row>
    <row r="148" ht="15.75" customHeight="1">
      <c r="A148" s="1">
        <v>6.0</v>
      </c>
      <c r="B148" s="2">
        <v>42956.0</v>
      </c>
      <c r="C148" s="1">
        <f t="shared" si="1"/>
        <v>32</v>
      </c>
      <c r="D148" s="1">
        <v>2017.0</v>
      </c>
      <c r="E148" s="1" t="s">
        <v>164</v>
      </c>
      <c r="F148" s="1" t="s">
        <v>161</v>
      </c>
      <c r="G148" s="1" t="s">
        <v>41</v>
      </c>
      <c r="H148" s="1" t="s">
        <v>29</v>
      </c>
      <c r="I148" s="1">
        <f t="shared" si="50"/>
        <v>395</v>
      </c>
      <c r="J148" s="1">
        <f t="shared" si="51"/>
        <v>165</v>
      </c>
      <c r="K148" s="1">
        <v>6.0</v>
      </c>
      <c r="L148" s="1">
        <v>383.0</v>
      </c>
      <c r="M148" s="1">
        <v>0.0</v>
      </c>
      <c r="N148" s="1">
        <f t="shared" si="57"/>
        <v>6</v>
      </c>
      <c r="O148" s="1">
        <f t="shared" si="53"/>
        <v>218</v>
      </c>
      <c r="P148" s="1">
        <v>218.0</v>
      </c>
      <c r="Q148" s="1">
        <v>0.0</v>
      </c>
      <c r="R148" s="1">
        <v>0.0</v>
      </c>
      <c r="S148" s="1">
        <v>0.0</v>
      </c>
      <c r="T148" s="1">
        <v>0.0</v>
      </c>
      <c r="U148" s="1">
        <v>9.0</v>
      </c>
      <c r="V148" s="1">
        <v>0.0</v>
      </c>
      <c r="W148" s="1">
        <v>0.0</v>
      </c>
      <c r="X148" s="1">
        <v>0.0</v>
      </c>
      <c r="Y148" s="1">
        <f t="shared" si="54"/>
        <v>218</v>
      </c>
      <c r="Z148" s="1">
        <f t="shared" si="55"/>
        <v>6</v>
      </c>
      <c r="AA148" s="1">
        <v>1.0</v>
      </c>
      <c r="AC148" s="1">
        <v>1.0</v>
      </c>
      <c r="AD148" s="1">
        <v>126.0</v>
      </c>
      <c r="AE148" s="1" t="s">
        <v>162</v>
      </c>
      <c r="AF148" s="1">
        <v>5.0</v>
      </c>
      <c r="AG148" s="1">
        <v>0.66</v>
      </c>
    </row>
    <row r="149" ht="15.75" customHeight="1">
      <c r="A149" s="1">
        <v>6.0</v>
      </c>
      <c r="B149" s="2">
        <v>42956.0</v>
      </c>
      <c r="C149" s="1">
        <f t="shared" si="1"/>
        <v>32</v>
      </c>
      <c r="D149" s="1">
        <v>2017.0</v>
      </c>
      <c r="E149" s="1" t="s">
        <v>165</v>
      </c>
      <c r="F149" s="1" t="s">
        <v>161</v>
      </c>
      <c r="G149" s="1" t="s">
        <v>41</v>
      </c>
      <c r="H149" s="1" t="s">
        <v>31</v>
      </c>
      <c r="I149" s="1">
        <f t="shared" si="50"/>
        <v>353</v>
      </c>
      <c r="J149" s="1">
        <f t="shared" si="51"/>
        <v>47</v>
      </c>
      <c r="K149" s="1">
        <v>9.0</v>
      </c>
      <c r="L149" s="1">
        <v>335.0</v>
      </c>
      <c r="M149" s="1">
        <v>0.0</v>
      </c>
      <c r="N149" s="1">
        <f t="shared" si="57"/>
        <v>9</v>
      </c>
      <c r="O149" s="1">
        <f t="shared" si="53"/>
        <v>288</v>
      </c>
      <c r="P149" s="1">
        <v>288.0</v>
      </c>
      <c r="Q149" s="1">
        <v>0.0</v>
      </c>
      <c r="R149" s="1">
        <v>0.0</v>
      </c>
      <c r="S149" s="1">
        <v>0.0</v>
      </c>
      <c r="T149" s="1">
        <v>0.0</v>
      </c>
      <c r="U149" s="1">
        <v>0.0</v>
      </c>
      <c r="V149" s="1">
        <v>0.0</v>
      </c>
      <c r="W149" s="1">
        <v>0.0</v>
      </c>
      <c r="X149" s="1">
        <v>0.0</v>
      </c>
      <c r="Y149" s="1">
        <f t="shared" si="54"/>
        <v>288</v>
      </c>
      <c r="Z149" s="1">
        <f t="shared" si="55"/>
        <v>9</v>
      </c>
      <c r="AA149" s="1">
        <v>1.0</v>
      </c>
      <c r="AC149" s="1">
        <v>1.0</v>
      </c>
      <c r="AD149" s="1">
        <v>126.0</v>
      </c>
      <c r="AE149" s="1" t="s">
        <v>162</v>
      </c>
      <c r="AF149" s="1">
        <v>5.0</v>
      </c>
      <c r="AG149" s="1">
        <v>0.66</v>
      </c>
    </row>
    <row r="150" ht="15.75" customHeight="1">
      <c r="A150" s="1">
        <v>6.0</v>
      </c>
      <c r="B150" s="2">
        <v>42956.0</v>
      </c>
      <c r="C150" s="1">
        <f t="shared" si="1"/>
        <v>32</v>
      </c>
      <c r="D150" s="1">
        <v>2017.0</v>
      </c>
      <c r="E150" s="1" t="s">
        <v>166</v>
      </c>
      <c r="F150" s="1" t="s">
        <v>161</v>
      </c>
      <c r="G150" s="1" t="s">
        <v>42</v>
      </c>
      <c r="H150" s="1" t="s">
        <v>29</v>
      </c>
      <c r="I150" s="1">
        <f t="shared" si="50"/>
        <v>258</v>
      </c>
      <c r="J150" s="1">
        <f t="shared" si="51"/>
        <v>137</v>
      </c>
      <c r="K150" s="1">
        <v>1.0</v>
      </c>
      <c r="L150" s="1">
        <v>256.0</v>
      </c>
      <c r="M150" s="1">
        <v>0.0</v>
      </c>
      <c r="N150" s="1">
        <f t="shared" si="57"/>
        <v>1</v>
      </c>
      <c r="O150" s="1">
        <f t="shared" si="53"/>
        <v>119</v>
      </c>
      <c r="P150" s="1">
        <v>119.0</v>
      </c>
      <c r="Q150" s="1">
        <v>0.0</v>
      </c>
      <c r="R150" s="1">
        <v>0.0</v>
      </c>
      <c r="S150" s="1">
        <v>0.0</v>
      </c>
      <c r="T150" s="1">
        <v>0.0</v>
      </c>
      <c r="U150" s="1">
        <v>0.0</v>
      </c>
      <c r="V150" s="1">
        <v>0.0</v>
      </c>
      <c r="W150" s="1">
        <v>0.0</v>
      </c>
      <c r="X150" s="1">
        <v>0.0</v>
      </c>
      <c r="Y150" s="1">
        <f t="shared" si="54"/>
        <v>119</v>
      </c>
      <c r="Z150" s="1">
        <f t="shared" si="55"/>
        <v>1</v>
      </c>
      <c r="AA150" s="1">
        <v>1.0</v>
      </c>
      <c r="AC150" s="1">
        <v>1.0</v>
      </c>
      <c r="AD150" s="1">
        <v>121.0</v>
      </c>
      <c r="AE150" s="1" t="s">
        <v>162</v>
      </c>
      <c r="AF150" s="1">
        <v>35.0</v>
      </c>
      <c r="AG150" s="1">
        <v>0.66</v>
      </c>
    </row>
    <row r="151" ht="15.75" customHeight="1">
      <c r="A151" s="1">
        <v>6.0</v>
      </c>
      <c r="B151" s="2">
        <v>42956.0</v>
      </c>
      <c r="C151" s="1">
        <f t="shared" si="1"/>
        <v>32</v>
      </c>
      <c r="D151" s="1">
        <v>2017.0</v>
      </c>
      <c r="E151" s="1" t="s">
        <v>167</v>
      </c>
      <c r="F151" s="1" t="s">
        <v>161</v>
      </c>
      <c r="G151" s="1" t="s">
        <v>42</v>
      </c>
      <c r="H151" s="1" t="s">
        <v>31</v>
      </c>
      <c r="I151" s="1">
        <f t="shared" si="50"/>
        <v>356</v>
      </c>
      <c r="J151" s="1">
        <f t="shared" si="51"/>
        <v>188</v>
      </c>
      <c r="K151" s="1">
        <v>1.0</v>
      </c>
      <c r="L151" s="1">
        <v>354.0</v>
      </c>
      <c r="M151" s="1">
        <v>0.0</v>
      </c>
      <c r="N151" s="1">
        <f t="shared" si="57"/>
        <v>1</v>
      </c>
      <c r="O151" s="1">
        <f t="shared" si="53"/>
        <v>166</v>
      </c>
      <c r="P151" s="1">
        <v>166.0</v>
      </c>
      <c r="Q151" s="1">
        <v>0.0</v>
      </c>
      <c r="R151" s="1">
        <v>0.0</v>
      </c>
      <c r="S151" s="1">
        <v>0.0</v>
      </c>
      <c r="T151" s="1">
        <v>0.0</v>
      </c>
      <c r="U151" s="1">
        <v>0.0</v>
      </c>
      <c r="V151" s="1">
        <v>0.0</v>
      </c>
      <c r="W151" s="1">
        <v>0.0</v>
      </c>
      <c r="X151" s="1">
        <v>0.0</v>
      </c>
      <c r="Y151" s="1">
        <f t="shared" si="54"/>
        <v>166</v>
      </c>
      <c r="Z151" s="1">
        <f t="shared" si="55"/>
        <v>1</v>
      </c>
      <c r="AA151" s="1">
        <v>1.0</v>
      </c>
      <c r="AC151" s="1">
        <v>1.0</v>
      </c>
      <c r="AD151" s="1">
        <v>121.0</v>
      </c>
      <c r="AE151" s="1" t="s">
        <v>162</v>
      </c>
      <c r="AF151" s="1">
        <v>35.0</v>
      </c>
      <c r="AG151" s="1">
        <v>0.66</v>
      </c>
    </row>
    <row r="152" ht="15.75" customHeight="1">
      <c r="A152" s="1">
        <v>6.0</v>
      </c>
      <c r="B152" s="2">
        <v>42956.0</v>
      </c>
      <c r="C152" s="1">
        <f t="shared" si="1"/>
        <v>32</v>
      </c>
      <c r="D152" s="1">
        <v>2017.0</v>
      </c>
      <c r="E152" s="1" t="s">
        <v>168</v>
      </c>
      <c r="F152" s="1" t="s">
        <v>161</v>
      </c>
      <c r="G152" s="1" t="s">
        <v>169</v>
      </c>
      <c r="H152" s="1" t="s">
        <v>170</v>
      </c>
      <c r="I152" s="1">
        <f t="shared" si="50"/>
        <v>112</v>
      </c>
      <c r="J152" s="1">
        <f t="shared" si="51"/>
        <v>9</v>
      </c>
      <c r="K152" s="1">
        <v>1.0</v>
      </c>
      <c r="L152" s="1">
        <v>110.0</v>
      </c>
      <c r="M152" s="1">
        <v>0.0</v>
      </c>
      <c r="N152" s="1">
        <f t="shared" si="57"/>
        <v>1</v>
      </c>
      <c r="O152" s="1">
        <f t="shared" si="53"/>
        <v>101</v>
      </c>
      <c r="P152" s="1">
        <v>101.0</v>
      </c>
      <c r="Q152" s="1">
        <v>0.0</v>
      </c>
      <c r="R152" s="1">
        <v>0.0</v>
      </c>
      <c r="S152" s="1">
        <v>0.0</v>
      </c>
      <c r="T152" s="1">
        <v>0.0</v>
      </c>
      <c r="U152" s="1">
        <v>0.0</v>
      </c>
      <c r="V152" s="1">
        <v>0.0</v>
      </c>
      <c r="W152" s="1">
        <v>0.0</v>
      </c>
      <c r="X152" s="1">
        <v>0.0</v>
      </c>
      <c r="Y152" s="1">
        <f t="shared" si="54"/>
        <v>101</v>
      </c>
      <c r="Z152" s="1">
        <f t="shared" si="55"/>
        <v>1</v>
      </c>
      <c r="AA152" s="1">
        <v>1.0</v>
      </c>
      <c r="AC152" s="1">
        <v>1.0</v>
      </c>
      <c r="AD152" s="1">
        <v>120.0</v>
      </c>
      <c r="AE152" s="1" t="s">
        <v>171</v>
      </c>
      <c r="AF152" s="1">
        <v>5.0</v>
      </c>
      <c r="AG152" s="1">
        <v>0.5</v>
      </c>
    </row>
    <row r="153" ht="15.75" customHeight="1">
      <c r="A153" s="1">
        <v>6.0</v>
      </c>
      <c r="B153" s="2">
        <v>42956.0</v>
      </c>
      <c r="C153" s="1">
        <f t="shared" si="1"/>
        <v>32</v>
      </c>
      <c r="D153" s="1">
        <v>2017.0</v>
      </c>
      <c r="E153" s="1" t="s">
        <v>172</v>
      </c>
      <c r="F153" s="1" t="s">
        <v>161</v>
      </c>
      <c r="G153" s="1" t="s">
        <v>169</v>
      </c>
      <c r="H153" s="1" t="s">
        <v>173</v>
      </c>
      <c r="I153" s="1">
        <f t="shared" si="50"/>
        <v>110</v>
      </c>
      <c r="J153" s="1">
        <f t="shared" si="51"/>
        <v>9</v>
      </c>
      <c r="K153" s="1">
        <v>1.0</v>
      </c>
      <c r="L153" s="1">
        <v>108.0</v>
      </c>
      <c r="M153" s="1">
        <v>0.0</v>
      </c>
      <c r="N153" s="1">
        <f t="shared" si="57"/>
        <v>1</v>
      </c>
      <c r="O153" s="1">
        <f t="shared" si="53"/>
        <v>99</v>
      </c>
      <c r="P153" s="1">
        <v>99.0</v>
      </c>
      <c r="Q153" s="1">
        <v>0.0</v>
      </c>
      <c r="R153" s="1">
        <v>0.0</v>
      </c>
      <c r="S153" s="1">
        <v>0.0</v>
      </c>
      <c r="T153" s="1">
        <v>0.0</v>
      </c>
      <c r="U153" s="1">
        <v>0.0</v>
      </c>
      <c r="V153" s="1">
        <v>0.0</v>
      </c>
      <c r="W153" s="1">
        <v>0.0</v>
      </c>
      <c r="X153" s="1">
        <v>0.0</v>
      </c>
      <c r="Y153" s="1">
        <f t="shared" si="54"/>
        <v>99</v>
      </c>
      <c r="Z153" s="1">
        <f t="shared" si="55"/>
        <v>1</v>
      </c>
      <c r="AA153" s="1">
        <v>1.0</v>
      </c>
      <c r="AC153" s="1">
        <v>1.0</v>
      </c>
      <c r="AD153" s="1">
        <v>120.0</v>
      </c>
      <c r="AE153" s="1" t="s">
        <v>171</v>
      </c>
      <c r="AF153" s="1">
        <v>5.0</v>
      </c>
      <c r="AG153" s="1">
        <v>0.5</v>
      </c>
    </row>
    <row r="154" ht="15.75" customHeight="1">
      <c r="A154" s="1">
        <v>6.0</v>
      </c>
      <c r="B154" s="2">
        <v>42956.0</v>
      </c>
      <c r="C154" s="1">
        <f t="shared" si="1"/>
        <v>32</v>
      </c>
      <c r="D154" s="1">
        <v>2017.0</v>
      </c>
      <c r="E154" s="1" t="s">
        <v>174</v>
      </c>
      <c r="F154" s="1" t="s">
        <v>161</v>
      </c>
      <c r="G154" s="1" t="s">
        <v>175</v>
      </c>
      <c r="H154" s="1" t="s">
        <v>29</v>
      </c>
      <c r="I154" s="1">
        <f t="shared" si="50"/>
        <v>257</v>
      </c>
      <c r="J154" s="1">
        <f t="shared" si="51"/>
        <v>92</v>
      </c>
      <c r="K154" s="1">
        <v>5.0</v>
      </c>
      <c r="L154" s="1">
        <v>247.0</v>
      </c>
      <c r="M154" s="1">
        <v>0.0</v>
      </c>
      <c r="N154" s="1">
        <f t="shared" si="57"/>
        <v>5</v>
      </c>
      <c r="O154" s="1">
        <f t="shared" si="53"/>
        <v>155</v>
      </c>
      <c r="P154" s="1">
        <v>155.0</v>
      </c>
      <c r="Q154" s="1">
        <v>0.0</v>
      </c>
      <c r="R154" s="1">
        <v>0.0</v>
      </c>
      <c r="S154" s="1">
        <v>0.0</v>
      </c>
      <c r="T154" s="1">
        <v>0.0</v>
      </c>
      <c r="U154" s="1">
        <v>0.0</v>
      </c>
      <c r="V154" s="1">
        <v>0.0</v>
      </c>
      <c r="W154" s="1">
        <v>0.0</v>
      </c>
      <c r="X154" s="1">
        <v>0.0</v>
      </c>
      <c r="Y154" s="1">
        <f t="shared" si="54"/>
        <v>155</v>
      </c>
      <c r="Z154" s="1">
        <f t="shared" si="55"/>
        <v>5</v>
      </c>
      <c r="AA154" s="1">
        <v>1.0</v>
      </c>
      <c r="AC154" s="1">
        <v>1.0</v>
      </c>
      <c r="AD154" s="1">
        <v>102.0</v>
      </c>
      <c r="AE154" s="1" t="s">
        <v>171</v>
      </c>
      <c r="AF154" s="1">
        <v>35.0</v>
      </c>
      <c r="AG154" s="1">
        <v>0.33</v>
      </c>
    </row>
    <row r="155" ht="15.75" customHeight="1">
      <c r="A155" s="1">
        <v>6.0</v>
      </c>
      <c r="B155" s="2">
        <v>42956.0</v>
      </c>
      <c r="C155" s="1">
        <f t="shared" si="1"/>
        <v>32</v>
      </c>
      <c r="D155" s="1">
        <v>2017.0</v>
      </c>
      <c r="E155" s="1" t="s">
        <v>176</v>
      </c>
      <c r="F155" s="1" t="s">
        <v>161</v>
      </c>
      <c r="G155" s="1" t="s">
        <v>175</v>
      </c>
      <c r="H155" s="1" t="s">
        <v>31</v>
      </c>
      <c r="I155" s="1">
        <f t="shared" si="50"/>
        <v>194</v>
      </c>
      <c r="J155" s="1">
        <f t="shared" si="51"/>
        <v>72</v>
      </c>
      <c r="K155" s="1">
        <v>0.0</v>
      </c>
      <c r="L155" s="1">
        <v>194.0</v>
      </c>
      <c r="M155" s="1">
        <v>0.0</v>
      </c>
      <c r="N155" s="1">
        <f t="shared" si="57"/>
        <v>0</v>
      </c>
      <c r="O155" s="1">
        <f t="shared" si="53"/>
        <v>122</v>
      </c>
      <c r="P155" s="1">
        <v>122.0</v>
      </c>
      <c r="Q155" s="1">
        <v>0.0</v>
      </c>
      <c r="R155" s="1">
        <v>0.0</v>
      </c>
      <c r="S155" s="1">
        <v>0.0</v>
      </c>
      <c r="T155" s="1">
        <v>0.0</v>
      </c>
      <c r="U155" s="1">
        <v>0.0</v>
      </c>
      <c r="V155" s="1">
        <v>0.0</v>
      </c>
      <c r="W155" s="1">
        <v>0.0</v>
      </c>
      <c r="X155" s="1">
        <v>0.0</v>
      </c>
      <c r="Y155" s="1">
        <f t="shared" si="54"/>
        <v>122</v>
      </c>
      <c r="Z155" s="1">
        <f t="shared" si="55"/>
        <v>0</v>
      </c>
      <c r="AA155" s="1">
        <v>1.0</v>
      </c>
      <c r="AC155" s="1">
        <v>1.0</v>
      </c>
      <c r="AD155" s="1">
        <v>102.0</v>
      </c>
      <c r="AE155" s="1" t="s">
        <v>171</v>
      </c>
      <c r="AF155" s="1">
        <v>35.0</v>
      </c>
      <c r="AG155" s="1">
        <v>0.33</v>
      </c>
    </row>
    <row r="156" ht="15.75" customHeight="1">
      <c r="A156" s="1">
        <v>6.0</v>
      </c>
      <c r="B156" s="2">
        <v>42956.0</v>
      </c>
      <c r="C156" s="1">
        <f t="shared" si="1"/>
        <v>32</v>
      </c>
      <c r="D156" s="1">
        <v>2017.0</v>
      </c>
      <c r="E156" s="1" t="s">
        <v>177</v>
      </c>
      <c r="F156" s="1" t="s">
        <v>161</v>
      </c>
      <c r="G156" s="1" t="s">
        <v>178</v>
      </c>
      <c r="H156" s="1" t="s">
        <v>193</v>
      </c>
      <c r="I156" s="1">
        <f t="shared" si="50"/>
        <v>228</v>
      </c>
      <c r="J156" s="1">
        <f t="shared" si="51"/>
        <v>99</v>
      </c>
      <c r="K156" s="1">
        <v>0.0</v>
      </c>
      <c r="L156" s="1">
        <v>228.0</v>
      </c>
      <c r="M156" s="1">
        <v>0.0</v>
      </c>
      <c r="N156" s="1">
        <f t="shared" si="57"/>
        <v>0</v>
      </c>
      <c r="O156" s="1">
        <f t="shared" si="53"/>
        <v>129</v>
      </c>
      <c r="P156" s="1">
        <v>129.0</v>
      </c>
      <c r="Q156" s="1">
        <v>0.0</v>
      </c>
      <c r="R156" s="1">
        <v>0.0</v>
      </c>
      <c r="S156" s="1">
        <v>0.0</v>
      </c>
      <c r="T156" s="1">
        <v>0.0</v>
      </c>
      <c r="U156" s="1">
        <v>0.0</v>
      </c>
      <c r="V156" s="1">
        <v>0.0</v>
      </c>
      <c r="W156" s="1">
        <v>0.0</v>
      </c>
      <c r="X156" s="1">
        <v>0.0</v>
      </c>
      <c r="Y156" s="1">
        <f t="shared" si="54"/>
        <v>129</v>
      </c>
      <c r="Z156" s="1">
        <f t="shared" si="55"/>
        <v>0</v>
      </c>
      <c r="AA156" s="1">
        <v>1.0</v>
      </c>
      <c r="AC156" s="1">
        <v>1.0</v>
      </c>
      <c r="AD156" s="1">
        <v>123.0</v>
      </c>
      <c r="AE156" s="1" t="s">
        <v>171</v>
      </c>
      <c r="AF156" s="1">
        <v>0.0</v>
      </c>
      <c r="AG156" s="1">
        <v>0.25</v>
      </c>
    </row>
    <row r="157" ht="15.75" customHeight="1">
      <c r="A157" s="1">
        <v>6.0</v>
      </c>
      <c r="B157" s="2">
        <v>42956.0</v>
      </c>
      <c r="C157" s="1">
        <f t="shared" si="1"/>
        <v>32</v>
      </c>
      <c r="D157" s="1">
        <v>2017.0</v>
      </c>
      <c r="E157" s="1" t="s">
        <v>180</v>
      </c>
      <c r="F157" s="1" t="s">
        <v>161</v>
      </c>
      <c r="G157" s="1" t="s">
        <v>178</v>
      </c>
      <c r="H157" s="1" t="s">
        <v>195</v>
      </c>
      <c r="I157" s="1">
        <f t="shared" si="50"/>
        <v>187</v>
      </c>
      <c r="J157" s="1">
        <f t="shared" si="51"/>
        <v>81</v>
      </c>
      <c r="K157" s="1">
        <v>0.0</v>
      </c>
      <c r="L157" s="1">
        <v>187.0</v>
      </c>
      <c r="M157" s="1">
        <v>0.0</v>
      </c>
      <c r="N157" s="1">
        <f t="shared" si="57"/>
        <v>0</v>
      </c>
      <c r="O157" s="1">
        <f t="shared" si="53"/>
        <v>106</v>
      </c>
      <c r="P157" s="1">
        <v>106.0</v>
      </c>
      <c r="Q157" s="1">
        <v>0.0</v>
      </c>
      <c r="R157" s="1">
        <v>0.0</v>
      </c>
      <c r="S157" s="1">
        <v>0.0</v>
      </c>
      <c r="T157" s="1">
        <v>0.0</v>
      </c>
      <c r="U157" s="1">
        <v>0.0</v>
      </c>
      <c r="V157" s="1">
        <v>0.0</v>
      </c>
      <c r="W157" s="1">
        <v>0.0</v>
      </c>
      <c r="X157" s="1">
        <v>0.0</v>
      </c>
      <c r="Y157" s="1">
        <f t="shared" si="54"/>
        <v>106</v>
      </c>
      <c r="Z157" s="1">
        <f t="shared" si="55"/>
        <v>0</v>
      </c>
      <c r="AA157" s="1">
        <v>1.0</v>
      </c>
      <c r="AC157" s="1">
        <v>1.0</v>
      </c>
      <c r="AD157" s="1">
        <v>123.0</v>
      </c>
      <c r="AE157" s="1" t="s">
        <v>171</v>
      </c>
      <c r="AF157" s="1">
        <v>0.0</v>
      </c>
      <c r="AG157" s="1">
        <v>0.25</v>
      </c>
    </row>
    <row r="158" ht="15.75" customHeight="1">
      <c r="A158" s="1">
        <v>6.0</v>
      </c>
      <c r="B158" s="2">
        <v>42956.0</v>
      </c>
      <c r="C158" s="1">
        <f t="shared" si="1"/>
        <v>32</v>
      </c>
      <c r="D158" s="1">
        <v>2017.0</v>
      </c>
      <c r="E158" s="1" t="s">
        <v>182</v>
      </c>
      <c r="F158" s="1" t="s">
        <v>183</v>
      </c>
      <c r="G158" s="1" t="s">
        <v>38</v>
      </c>
      <c r="H158" s="1" t="s">
        <v>29</v>
      </c>
      <c r="I158" s="1">
        <f t="shared" si="50"/>
        <v>136</v>
      </c>
      <c r="J158" s="1">
        <f t="shared" si="51"/>
        <v>72</v>
      </c>
      <c r="K158" s="1">
        <v>1.0</v>
      </c>
      <c r="L158" s="1">
        <v>134.0</v>
      </c>
      <c r="M158" s="1">
        <v>0.0</v>
      </c>
      <c r="N158" s="1">
        <f t="shared" si="57"/>
        <v>1</v>
      </c>
      <c r="O158" s="1">
        <f t="shared" si="53"/>
        <v>62</v>
      </c>
      <c r="P158" s="1">
        <v>62.0</v>
      </c>
      <c r="Q158" s="1">
        <v>0.0</v>
      </c>
      <c r="R158" s="1">
        <v>0.0</v>
      </c>
      <c r="S158" s="1">
        <v>0.0</v>
      </c>
      <c r="T158" s="1">
        <v>0.0</v>
      </c>
      <c r="U158" s="1">
        <v>0.0</v>
      </c>
      <c r="V158" s="1">
        <v>0.0</v>
      </c>
      <c r="W158" s="1">
        <v>0.0</v>
      </c>
      <c r="X158" s="1">
        <v>0.0</v>
      </c>
      <c r="Y158" s="1">
        <f t="shared" si="54"/>
        <v>62</v>
      </c>
      <c r="Z158" s="1">
        <f t="shared" si="55"/>
        <v>1</v>
      </c>
      <c r="AA158" s="1">
        <v>1.0</v>
      </c>
      <c r="AC158" s="1">
        <v>0.0</v>
      </c>
      <c r="AD158" s="1" t="s">
        <v>30</v>
      </c>
      <c r="AE158" s="1" t="s">
        <v>30</v>
      </c>
      <c r="AF158" s="1" t="s">
        <v>30</v>
      </c>
      <c r="AG158" s="1" t="s">
        <v>30</v>
      </c>
    </row>
    <row r="159" ht="15.75" customHeight="1">
      <c r="A159" s="1">
        <v>6.0</v>
      </c>
      <c r="B159" s="2">
        <v>42956.0</v>
      </c>
      <c r="C159" s="1">
        <f t="shared" si="1"/>
        <v>32</v>
      </c>
      <c r="D159" s="1">
        <v>2017.0</v>
      </c>
      <c r="E159" s="1" t="s">
        <v>184</v>
      </c>
      <c r="F159" s="1" t="s">
        <v>183</v>
      </c>
      <c r="G159" s="1" t="s">
        <v>38</v>
      </c>
      <c r="H159" s="1" t="s">
        <v>31</v>
      </c>
      <c r="I159" s="1">
        <f t="shared" si="50"/>
        <v>312</v>
      </c>
      <c r="J159" s="1">
        <f t="shared" si="51"/>
        <v>199</v>
      </c>
      <c r="K159" s="1">
        <v>1.0</v>
      </c>
      <c r="L159" s="1">
        <v>310.0</v>
      </c>
      <c r="M159" s="1">
        <v>0.0</v>
      </c>
      <c r="N159" s="1">
        <f t="shared" si="57"/>
        <v>1</v>
      </c>
      <c r="O159" s="1">
        <f t="shared" si="53"/>
        <v>111</v>
      </c>
      <c r="P159" s="1">
        <v>111.0</v>
      </c>
      <c r="Q159" s="1">
        <v>0.0</v>
      </c>
      <c r="R159" s="1">
        <v>0.0</v>
      </c>
      <c r="S159" s="1">
        <v>0.0</v>
      </c>
      <c r="T159" s="1">
        <v>0.0</v>
      </c>
      <c r="U159" s="1">
        <v>0.0</v>
      </c>
      <c r="V159" s="1">
        <v>0.0</v>
      </c>
      <c r="W159" s="1">
        <v>0.0</v>
      </c>
      <c r="X159" s="1">
        <v>0.0</v>
      </c>
      <c r="Y159" s="1">
        <f t="shared" si="54"/>
        <v>111</v>
      </c>
      <c r="Z159" s="1">
        <f t="shared" si="55"/>
        <v>1</v>
      </c>
      <c r="AA159" s="1">
        <v>1.0</v>
      </c>
      <c r="AC159" s="1">
        <v>0.0</v>
      </c>
      <c r="AD159" s="1" t="s">
        <v>30</v>
      </c>
      <c r="AE159" s="1" t="s">
        <v>30</v>
      </c>
      <c r="AF159" s="1" t="s">
        <v>30</v>
      </c>
      <c r="AG159" s="1" t="s">
        <v>30</v>
      </c>
    </row>
    <row r="160" ht="15.75" customHeight="1">
      <c r="A160" s="1">
        <v>6.0</v>
      </c>
      <c r="B160" s="2">
        <v>42956.0</v>
      </c>
      <c r="C160" s="1">
        <f t="shared" si="1"/>
        <v>32</v>
      </c>
      <c r="D160" s="1">
        <v>2017.0</v>
      </c>
      <c r="E160" s="1" t="s">
        <v>185</v>
      </c>
      <c r="F160" s="1" t="s">
        <v>186</v>
      </c>
      <c r="G160" s="1" t="s">
        <v>48</v>
      </c>
      <c r="H160" s="1" t="s">
        <v>29</v>
      </c>
      <c r="I160" s="1">
        <f t="shared" si="50"/>
        <v>140</v>
      </c>
      <c r="J160" s="1">
        <f t="shared" si="51"/>
        <v>37</v>
      </c>
      <c r="K160" s="1">
        <v>0.0</v>
      </c>
      <c r="L160" s="1">
        <v>140.0</v>
      </c>
      <c r="M160" s="1">
        <v>0.0</v>
      </c>
      <c r="N160" s="1">
        <f t="shared" si="57"/>
        <v>0</v>
      </c>
      <c r="O160" s="1">
        <f t="shared" si="53"/>
        <v>103</v>
      </c>
      <c r="P160" s="1">
        <v>103.0</v>
      </c>
      <c r="Q160" s="1">
        <v>0.0</v>
      </c>
      <c r="R160" s="1">
        <v>0.0</v>
      </c>
      <c r="S160" s="1">
        <v>0.0</v>
      </c>
      <c r="T160" s="1">
        <v>0.0</v>
      </c>
      <c r="U160" s="1">
        <v>0.0</v>
      </c>
      <c r="V160" s="1">
        <v>0.0</v>
      </c>
      <c r="W160" s="1">
        <v>0.0</v>
      </c>
      <c r="X160" s="1">
        <v>0.0</v>
      </c>
      <c r="Y160" s="1">
        <f t="shared" si="54"/>
        <v>103</v>
      </c>
      <c r="Z160" s="1">
        <f t="shared" si="55"/>
        <v>0</v>
      </c>
      <c r="AA160" s="1">
        <v>1.0</v>
      </c>
      <c r="AC160" s="1">
        <v>0.0</v>
      </c>
      <c r="AD160" s="1" t="s">
        <v>30</v>
      </c>
      <c r="AE160" s="1" t="s">
        <v>30</v>
      </c>
      <c r="AF160" s="1" t="s">
        <v>30</v>
      </c>
      <c r="AG160" s="1" t="s">
        <v>30</v>
      </c>
    </row>
    <row r="161" ht="15.75" customHeight="1">
      <c r="A161" s="1">
        <v>6.0</v>
      </c>
      <c r="B161" s="2">
        <v>42956.0</v>
      </c>
      <c r="C161" s="1">
        <f t="shared" si="1"/>
        <v>32</v>
      </c>
      <c r="D161" s="1">
        <v>2017.0</v>
      </c>
      <c r="E161" s="1" t="s">
        <v>187</v>
      </c>
      <c r="F161" s="1" t="s">
        <v>186</v>
      </c>
      <c r="G161" s="1" t="s">
        <v>48</v>
      </c>
      <c r="H161" s="1" t="s">
        <v>31</v>
      </c>
      <c r="I161" s="1">
        <f t="shared" si="50"/>
        <v>241</v>
      </c>
      <c r="J161" s="1">
        <f t="shared" si="51"/>
        <v>115</v>
      </c>
      <c r="K161" s="1">
        <v>1.0</v>
      </c>
      <c r="L161" s="1">
        <v>239.0</v>
      </c>
      <c r="M161" s="1">
        <v>0.0</v>
      </c>
      <c r="N161" s="1">
        <f t="shared" si="57"/>
        <v>1</v>
      </c>
      <c r="O161" s="1">
        <f t="shared" si="53"/>
        <v>124</v>
      </c>
      <c r="P161" s="1">
        <v>124.0</v>
      </c>
      <c r="Q161" s="1">
        <v>0.0</v>
      </c>
      <c r="R161" s="1">
        <v>0.0</v>
      </c>
      <c r="S161" s="1">
        <v>0.0</v>
      </c>
      <c r="T161" s="1">
        <v>0.0</v>
      </c>
      <c r="U161" s="1">
        <v>0.0</v>
      </c>
      <c r="V161" s="1">
        <v>0.0</v>
      </c>
      <c r="W161" s="1">
        <v>0.0</v>
      </c>
      <c r="X161" s="1">
        <v>0.0</v>
      </c>
      <c r="Y161" s="1">
        <f t="shared" si="54"/>
        <v>124</v>
      </c>
      <c r="Z161" s="1">
        <f t="shared" si="55"/>
        <v>1</v>
      </c>
      <c r="AA161" s="1">
        <v>1.0</v>
      </c>
      <c r="AC161" s="1">
        <v>0.0</v>
      </c>
      <c r="AD161" s="1" t="s">
        <v>30</v>
      </c>
      <c r="AE161" s="1" t="s">
        <v>30</v>
      </c>
      <c r="AF161" s="1" t="s">
        <v>30</v>
      </c>
      <c r="AG161" s="1" t="s">
        <v>30</v>
      </c>
    </row>
    <row r="162" ht="15.75" customHeight="1">
      <c r="A162" s="1">
        <v>6.0</v>
      </c>
      <c r="B162" s="2">
        <v>42956.0</v>
      </c>
      <c r="C162" s="1">
        <f t="shared" si="1"/>
        <v>32</v>
      </c>
      <c r="D162" s="1">
        <v>2017.0</v>
      </c>
      <c r="E162" s="1" t="s">
        <v>188</v>
      </c>
      <c r="F162" s="1" t="s">
        <v>189</v>
      </c>
      <c r="G162" s="1" t="s">
        <v>75</v>
      </c>
      <c r="H162" s="1" t="s">
        <v>29</v>
      </c>
      <c r="I162" s="1">
        <f t="shared" si="50"/>
        <v>10</v>
      </c>
      <c r="J162" s="1">
        <f t="shared" si="51"/>
        <v>0</v>
      </c>
      <c r="K162" s="1">
        <v>0.0</v>
      </c>
      <c r="L162" s="1">
        <v>10.0</v>
      </c>
      <c r="M162" s="1">
        <v>0.0</v>
      </c>
      <c r="N162" s="1">
        <f t="shared" si="57"/>
        <v>0</v>
      </c>
      <c r="O162" s="1">
        <f t="shared" si="53"/>
        <v>10</v>
      </c>
      <c r="P162" s="1">
        <v>10.0</v>
      </c>
      <c r="Q162" s="1">
        <v>0.0</v>
      </c>
      <c r="R162" s="1">
        <v>0.0</v>
      </c>
      <c r="S162" s="1">
        <v>0.0</v>
      </c>
      <c r="T162" s="1">
        <v>0.0</v>
      </c>
      <c r="U162" s="1">
        <v>0.0</v>
      </c>
      <c r="V162" s="1">
        <v>0.0</v>
      </c>
      <c r="W162" s="1">
        <v>0.0</v>
      </c>
      <c r="X162" s="1">
        <v>0.0</v>
      </c>
      <c r="Y162" s="1">
        <f t="shared" si="54"/>
        <v>10</v>
      </c>
      <c r="Z162" s="1">
        <f t="shared" si="55"/>
        <v>0</v>
      </c>
      <c r="AA162" s="1">
        <v>1.0</v>
      </c>
      <c r="AC162" s="1">
        <v>0.0</v>
      </c>
      <c r="AD162" s="1" t="s">
        <v>30</v>
      </c>
      <c r="AE162" s="1" t="s">
        <v>30</v>
      </c>
      <c r="AF162" s="1" t="s">
        <v>30</v>
      </c>
      <c r="AG162" s="1" t="s">
        <v>30</v>
      </c>
    </row>
    <row r="163" ht="15.75" customHeight="1">
      <c r="A163" s="1">
        <v>6.0</v>
      </c>
      <c r="B163" s="2">
        <v>42956.0</v>
      </c>
      <c r="C163" s="1">
        <f t="shared" si="1"/>
        <v>32</v>
      </c>
      <c r="D163" s="1">
        <v>2017.0</v>
      </c>
      <c r="E163" s="1" t="s">
        <v>190</v>
      </c>
      <c r="F163" s="1" t="s">
        <v>189</v>
      </c>
      <c r="G163" s="1" t="s">
        <v>75</v>
      </c>
      <c r="H163" s="1" t="s">
        <v>31</v>
      </c>
      <c r="I163" s="1">
        <f t="shared" si="50"/>
        <v>181</v>
      </c>
      <c r="J163" s="1">
        <f t="shared" si="51"/>
        <v>24</v>
      </c>
      <c r="K163" s="1">
        <v>0.0</v>
      </c>
      <c r="L163" s="1">
        <v>181.0</v>
      </c>
      <c r="M163" s="1">
        <v>0.0</v>
      </c>
      <c r="N163" s="1">
        <f t="shared" si="57"/>
        <v>0</v>
      </c>
      <c r="O163" s="1">
        <f t="shared" si="53"/>
        <v>157</v>
      </c>
      <c r="P163" s="1">
        <v>157.0</v>
      </c>
      <c r="Q163" s="1">
        <v>0.0</v>
      </c>
      <c r="R163" s="1">
        <v>0.0</v>
      </c>
      <c r="S163" s="1">
        <v>0.0</v>
      </c>
      <c r="T163" s="1">
        <v>0.0</v>
      </c>
      <c r="U163" s="1">
        <v>0.0</v>
      </c>
      <c r="V163" s="1">
        <v>0.0</v>
      </c>
      <c r="W163" s="1">
        <v>0.0</v>
      </c>
      <c r="X163" s="1">
        <v>0.0</v>
      </c>
      <c r="Y163" s="1">
        <f t="shared" si="54"/>
        <v>157</v>
      </c>
      <c r="Z163" s="1">
        <f t="shared" si="55"/>
        <v>0</v>
      </c>
      <c r="AA163" s="1">
        <v>1.0</v>
      </c>
      <c r="AC163" s="1">
        <v>0.0</v>
      </c>
      <c r="AD163" s="1" t="s">
        <v>30</v>
      </c>
      <c r="AE163" s="1" t="s">
        <v>30</v>
      </c>
      <c r="AF163" s="1" t="s">
        <v>30</v>
      </c>
      <c r="AG163" s="1" t="s">
        <v>30</v>
      </c>
    </row>
    <row r="164" ht="15.75" customHeight="1">
      <c r="A164" s="1">
        <v>6.0</v>
      </c>
      <c r="B164" s="2">
        <v>42956.0</v>
      </c>
      <c r="C164" s="1">
        <f t="shared" si="1"/>
        <v>32</v>
      </c>
      <c r="D164" s="1">
        <v>2017.0</v>
      </c>
      <c r="E164" s="1" t="s">
        <v>191</v>
      </c>
      <c r="F164" s="1" t="s">
        <v>189</v>
      </c>
      <c r="G164" s="1" t="s">
        <v>44</v>
      </c>
      <c r="H164" s="1" t="s">
        <v>29</v>
      </c>
      <c r="I164" s="1">
        <f t="shared" si="50"/>
        <v>443</v>
      </c>
      <c r="J164" s="1">
        <f t="shared" si="51"/>
        <v>285</v>
      </c>
      <c r="K164" s="1">
        <v>4.0</v>
      </c>
      <c r="L164" s="1">
        <v>435.0</v>
      </c>
      <c r="M164" s="1">
        <v>0.0</v>
      </c>
      <c r="N164" s="1">
        <f t="shared" si="57"/>
        <v>4</v>
      </c>
      <c r="O164" s="1">
        <f t="shared" si="53"/>
        <v>150</v>
      </c>
      <c r="P164" s="1">
        <v>150.0</v>
      </c>
      <c r="Q164" s="1">
        <v>0.0</v>
      </c>
      <c r="R164" s="1">
        <v>0.0</v>
      </c>
      <c r="S164" s="1">
        <v>0.0</v>
      </c>
      <c r="T164" s="1">
        <v>0.0</v>
      </c>
      <c r="U164" s="1">
        <v>0.0</v>
      </c>
      <c r="V164" s="1">
        <v>0.0</v>
      </c>
      <c r="W164" s="1">
        <v>0.0</v>
      </c>
      <c r="X164" s="1">
        <v>0.0</v>
      </c>
      <c r="Y164" s="1">
        <f t="shared" si="54"/>
        <v>150</v>
      </c>
      <c r="Z164" s="1">
        <f t="shared" si="55"/>
        <v>4</v>
      </c>
      <c r="AA164" s="1">
        <v>1.0</v>
      </c>
      <c r="AC164" s="1">
        <v>0.0</v>
      </c>
      <c r="AD164" s="1" t="s">
        <v>30</v>
      </c>
      <c r="AE164" s="1" t="s">
        <v>30</v>
      </c>
      <c r="AF164" s="1" t="s">
        <v>30</v>
      </c>
      <c r="AG164" s="1" t="s">
        <v>30</v>
      </c>
    </row>
    <row r="165" ht="15.75" customHeight="1">
      <c r="A165" s="1">
        <v>6.0</v>
      </c>
      <c r="B165" s="2">
        <v>42956.0</v>
      </c>
      <c r="C165" s="1">
        <f t="shared" si="1"/>
        <v>32</v>
      </c>
      <c r="D165" s="1">
        <v>2017.0</v>
      </c>
      <c r="E165" s="1" t="s">
        <v>192</v>
      </c>
      <c r="F165" s="1" t="s">
        <v>189</v>
      </c>
      <c r="G165" s="1" t="s">
        <v>44</v>
      </c>
      <c r="H165" s="1" t="s">
        <v>31</v>
      </c>
      <c r="I165" s="1">
        <f t="shared" si="50"/>
        <v>121</v>
      </c>
      <c r="J165" s="1">
        <f t="shared" si="51"/>
        <v>48</v>
      </c>
      <c r="K165" s="1">
        <v>1.0</v>
      </c>
      <c r="L165" s="1">
        <v>119.0</v>
      </c>
      <c r="M165" s="1">
        <v>0.0</v>
      </c>
      <c r="N165" s="1">
        <f t="shared" si="57"/>
        <v>1</v>
      </c>
      <c r="O165" s="1">
        <f t="shared" si="53"/>
        <v>71</v>
      </c>
      <c r="P165" s="1">
        <v>71.0</v>
      </c>
      <c r="Q165" s="1">
        <v>0.0</v>
      </c>
      <c r="R165" s="1">
        <v>0.0</v>
      </c>
      <c r="S165" s="1">
        <v>0.0</v>
      </c>
      <c r="T165" s="1">
        <v>0.0</v>
      </c>
      <c r="U165" s="1">
        <v>0.0</v>
      </c>
      <c r="V165" s="1">
        <v>0.0</v>
      </c>
      <c r="W165" s="1">
        <v>0.0</v>
      </c>
      <c r="X165" s="1">
        <v>0.0</v>
      </c>
      <c r="Y165" s="1">
        <f t="shared" si="54"/>
        <v>71</v>
      </c>
      <c r="Z165" s="1">
        <f t="shared" si="55"/>
        <v>1</v>
      </c>
      <c r="AA165" s="1">
        <v>1.0</v>
      </c>
      <c r="AC165" s="1">
        <v>0.0</v>
      </c>
      <c r="AD165" s="1" t="s">
        <v>30</v>
      </c>
      <c r="AE165" s="1" t="s">
        <v>30</v>
      </c>
      <c r="AF165" s="1" t="s">
        <v>30</v>
      </c>
      <c r="AG165" s="1" t="s">
        <v>30</v>
      </c>
    </row>
    <row r="166" ht="15.75" customHeight="1">
      <c r="A166" s="1">
        <v>7.0</v>
      </c>
      <c r="B166" s="2">
        <v>42963.0</v>
      </c>
      <c r="C166" s="1">
        <f t="shared" si="1"/>
        <v>33</v>
      </c>
      <c r="D166" s="1">
        <v>2017.0</v>
      </c>
      <c r="E166" s="1" t="s">
        <v>160</v>
      </c>
      <c r="F166" s="1" t="s">
        <v>161</v>
      </c>
      <c r="G166" s="1" t="s">
        <v>40</v>
      </c>
      <c r="H166" s="1" t="s">
        <v>29</v>
      </c>
      <c r="I166" s="1">
        <f t="shared" si="50"/>
        <v>141</v>
      </c>
      <c r="J166" s="1">
        <f t="shared" si="51"/>
        <v>59</v>
      </c>
      <c r="K166" s="1">
        <v>5.0</v>
      </c>
      <c r="L166" s="1">
        <v>131.0</v>
      </c>
      <c r="M166" s="1">
        <v>0.0</v>
      </c>
      <c r="N166" s="1">
        <f t="shared" si="57"/>
        <v>5</v>
      </c>
      <c r="O166" s="1">
        <f t="shared" si="53"/>
        <v>72</v>
      </c>
      <c r="P166" s="1">
        <v>72.0</v>
      </c>
      <c r="Q166" s="1">
        <v>0.0</v>
      </c>
      <c r="R166" s="1">
        <v>0.0</v>
      </c>
      <c r="S166" s="1">
        <v>0.0</v>
      </c>
      <c r="T166" s="1">
        <v>0.0</v>
      </c>
      <c r="U166" s="1">
        <v>17.0</v>
      </c>
      <c r="V166" s="1">
        <v>0.0</v>
      </c>
      <c r="W166" s="1">
        <v>0.0</v>
      </c>
      <c r="X166" s="1">
        <v>0.0</v>
      </c>
      <c r="Y166" s="1">
        <f t="shared" si="54"/>
        <v>72</v>
      </c>
      <c r="Z166" s="1">
        <f t="shared" si="55"/>
        <v>5</v>
      </c>
      <c r="AA166" s="1">
        <v>1.0</v>
      </c>
      <c r="AC166" s="1">
        <v>1.0</v>
      </c>
      <c r="AD166" s="1">
        <v>86.0</v>
      </c>
      <c r="AE166" s="1" t="s">
        <v>162</v>
      </c>
      <c r="AF166" s="1">
        <v>0.0</v>
      </c>
      <c r="AG166" s="1">
        <v>0.95</v>
      </c>
    </row>
    <row r="167" ht="15.75" customHeight="1">
      <c r="A167" s="1">
        <v>7.0</v>
      </c>
      <c r="B167" s="2">
        <v>42963.0</v>
      </c>
      <c r="C167" s="1">
        <f t="shared" si="1"/>
        <v>33</v>
      </c>
      <c r="D167" s="1">
        <v>2017.0</v>
      </c>
      <c r="E167" s="1" t="s">
        <v>163</v>
      </c>
      <c r="F167" s="1" t="s">
        <v>161</v>
      </c>
      <c r="G167" s="1" t="s">
        <v>40</v>
      </c>
      <c r="H167" s="1" t="s">
        <v>31</v>
      </c>
      <c r="I167" s="1">
        <f t="shared" si="50"/>
        <v>42</v>
      </c>
      <c r="J167" s="1">
        <f t="shared" si="51"/>
        <v>15</v>
      </c>
      <c r="K167" s="1">
        <v>2.0</v>
      </c>
      <c r="L167" s="1">
        <v>38.0</v>
      </c>
      <c r="M167" s="1">
        <v>0.0</v>
      </c>
      <c r="N167" s="1">
        <f t="shared" si="57"/>
        <v>2</v>
      </c>
      <c r="O167" s="1">
        <f t="shared" si="53"/>
        <v>23</v>
      </c>
      <c r="P167" s="1">
        <v>23.0</v>
      </c>
      <c r="Q167" s="1">
        <v>0.0</v>
      </c>
      <c r="R167" s="1">
        <v>0.0</v>
      </c>
      <c r="S167" s="1">
        <v>0.0</v>
      </c>
      <c r="T167" s="1">
        <v>0.0</v>
      </c>
      <c r="U167" s="1">
        <v>7.0</v>
      </c>
      <c r="V167" s="1">
        <v>0.0</v>
      </c>
      <c r="W167" s="1">
        <v>0.0</v>
      </c>
      <c r="X167" s="1">
        <v>0.0</v>
      </c>
      <c r="Y167" s="1">
        <f t="shared" si="54"/>
        <v>23</v>
      </c>
      <c r="Z167" s="1">
        <f t="shared" si="55"/>
        <v>2</v>
      </c>
      <c r="AA167" s="1">
        <v>1.0</v>
      </c>
      <c r="AC167" s="1">
        <v>1.0</v>
      </c>
      <c r="AD167" s="1">
        <v>86.0</v>
      </c>
      <c r="AE167" s="1" t="s">
        <v>162</v>
      </c>
      <c r="AF167" s="1">
        <v>0.0</v>
      </c>
      <c r="AG167" s="1">
        <v>0.95</v>
      </c>
    </row>
    <row r="168" ht="15.75" customHeight="1">
      <c r="A168" s="1">
        <v>7.0</v>
      </c>
      <c r="B168" s="2">
        <v>42963.0</v>
      </c>
      <c r="C168" s="1">
        <f t="shared" si="1"/>
        <v>33</v>
      </c>
      <c r="D168" s="1">
        <v>2017.0</v>
      </c>
      <c r="E168" s="1" t="s">
        <v>164</v>
      </c>
      <c r="F168" s="1" t="s">
        <v>161</v>
      </c>
      <c r="G168" s="1" t="s">
        <v>41</v>
      </c>
      <c r="H168" s="1" t="s">
        <v>29</v>
      </c>
      <c r="I168" s="1">
        <f t="shared" si="50"/>
        <v>351</v>
      </c>
      <c r="J168" s="1">
        <f t="shared" si="51"/>
        <v>147</v>
      </c>
      <c r="K168" s="1">
        <v>4.0</v>
      </c>
      <c r="L168" s="1">
        <v>343.0</v>
      </c>
      <c r="M168" s="1">
        <v>0.0</v>
      </c>
      <c r="N168" s="1">
        <f t="shared" si="57"/>
        <v>4</v>
      </c>
      <c r="O168" s="1">
        <f t="shared" si="53"/>
        <v>196</v>
      </c>
      <c r="P168" s="1">
        <v>196.0</v>
      </c>
      <c r="Q168" s="1">
        <v>0.0</v>
      </c>
      <c r="R168" s="1">
        <v>0.0</v>
      </c>
      <c r="S168" s="1">
        <v>0.0</v>
      </c>
      <c r="T168" s="1">
        <v>0.0</v>
      </c>
      <c r="U168" s="1">
        <v>18.0</v>
      </c>
      <c r="V168" s="1">
        <v>0.0</v>
      </c>
      <c r="W168" s="1">
        <v>0.0</v>
      </c>
      <c r="X168" s="1">
        <v>0.0</v>
      </c>
      <c r="Y168" s="1">
        <f t="shared" si="54"/>
        <v>196</v>
      </c>
      <c r="Z168" s="1">
        <f t="shared" si="55"/>
        <v>4</v>
      </c>
      <c r="AA168" s="1">
        <v>1.0</v>
      </c>
      <c r="AC168" s="1">
        <v>1.0</v>
      </c>
      <c r="AD168" s="1">
        <v>126.0</v>
      </c>
      <c r="AE168" s="1" t="s">
        <v>162</v>
      </c>
      <c r="AF168" s="1">
        <v>5.0</v>
      </c>
      <c r="AG168" s="1">
        <v>0.66</v>
      </c>
    </row>
    <row r="169" ht="15.75" customHeight="1">
      <c r="A169" s="1">
        <v>7.0</v>
      </c>
      <c r="B169" s="2">
        <v>42963.0</v>
      </c>
      <c r="C169" s="1">
        <f t="shared" si="1"/>
        <v>33</v>
      </c>
      <c r="D169" s="1">
        <v>2017.0</v>
      </c>
      <c r="E169" s="1" t="s">
        <v>165</v>
      </c>
      <c r="F169" s="1" t="s">
        <v>161</v>
      </c>
      <c r="G169" s="1" t="s">
        <v>41</v>
      </c>
      <c r="H169" s="1" t="s">
        <v>31</v>
      </c>
      <c r="I169" s="1">
        <f t="shared" si="50"/>
        <v>483</v>
      </c>
      <c r="J169" s="1">
        <f t="shared" si="51"/>
        <v>68</v>
      </c>
      <c r="K169" s="1">
        <v>0.0</v>
      </c>
      <c r="L169" s="1">
        <v>483.0</v>
      </c>
      <c r="M169" s="1">
        <v>0.0</v>
      </c>
      <c r="N169" s="1">
        <f t="shared" si="57"/>
        <v>0</v>
      </c>
      <c r="O169" s="1">
        <f t="shared" si="53"/>
        <v>415</v>
      </c>
      <c r="P169" s="1">
        <v>415.0</v>
      </c>
      <c r="Q169" s="1">
        <v>0.0</v>
      </c>
      <c r="R169" s="1">
        <v>0.0</v>
      </c>
      <c r="S169" s="1">
        <v>0.0</v>
      </c>
      <c r="T169" s="1">
        <v>0.0</v>
      </c>
      <c r="U169" s="1">
        <v>15.0</v>
      </c>
      <c r="V169" s="1">
        <v>0.0</v>
      </c>
      <c r="W169" s="1">
        <v>0.0</v>
      </c>
      <c r="X169" s="1">
        <v>0.0</v>
      </c>
      <c r="Y169" s="1">
        <f t="shared" si="54"/>
        <v>415</v>
      </c>
      <c r="Z169" s="1">
        <f t="shared" si="55"/>
        <v>0</v>
      </c>
      <c r="AA169" s="1">
        <v>1.0</v>
      </c>
      <c r="AC169" s="1">
        <v>1.0</v>
      </c>
      <c r="AD169" s="1">
        <v>126.0</v>
      </c>
      <c r="AE169" s="1" t="s">
        <v>162</v>
      </c>
      <c r="AF169" s="1">
        <v>5.0</v>
      </c>
      <c r="AG169" s="1">
        <v>0.66</v>
      </c>
    </row>
    <row r="170" ht="15.75" customHeight="1">
      <c r="A170" s="1">
        <v>7.0</v>
      </c>
      <c r="B170" s="2">
        <v>42963.0</v>
      </c>
      <c r="C170" s="1">
        <f t="shared" si="1"/>
        <v>33</v>
      </c>
      <c r="D170" s="1">
        <v>2017.0</v>
      </c>
      <c r="E170" s="1" t="s">
        <v>166</v>
      </c>
      <c r="F170" s="1" t="s">
        <v>161</v>
      </c>
      <c r="G170" s="1" t="s">
        <v>42</v>
      </c>
      <c r="H170" s="1" t="s">
        <v>29</v>
      </c>
      <c r="I170" s="1">
        <f t="shared" si="50"/>
        <v>56</v>
      </c>
      <c r="J170" s="1">
        <f t="shared" si="51"/>
        <v>31</v>
      </c>
      <c r="K170" s="1">
        <v>0.0</v>
      </c>
      <c r="L170" s="1">
        <v>56.0</v>
      </c>
      <c r="M170" s="1">
        <v>0.0</v>
      </c>
      <c r="N170" s="1">
        <f t="shared" si="57"/>
        <v>0</v>
      </c>
      <c r="O170" s="1">
        <f t="shared" si="53"/>
        <v>25</v>
      </c>
      <c r="P170" s="1">
        <v>25.0</v>
      </c>
      <c r="Q170" s="1">
        <v>0.0</v>
      </c>
      <c r="R170" s="1">
        <v>0.0</v>
      </c>
      <c r="S170" s="1">
        <v>0.0</v>
      </c>
      <c r="T170" s="1">
        <v>0.0</v>
      </c>
      <c r="U170" s="1">
        <v>23.0</v>
      </c>
      <c r="V170" s="1">
        <v>0.0</v>
      </c>
      <c r="W170" s="1">
        <v>0.0</v>
      </c>
      <c r="X170" s="1">
        <v>0.0</v>
      </c>
      <c r="Y170" s="1">
        <f t="shared" si="54"/>
        <v>25</v>
      </c>
      <c r="Z170" s="1">
        <f t="shared" si="55"/>
        <v>0</v>
      </c>
      <c r="AA170" s="1">
        <v>1.0</v>
      </c>
      <c r="AC170" s="1">
        <v>1.0</v>
      </c>
      <c r="AD170" s="1">
        <v>121.0</v>
      </c>
      <c r="AE170" s="1" t="s">
        <v>162</v>
      </c>
      <c r="AF170" s="1">
        <v>35.0</v>
      </c>
      <c r="AG170" s="1">
        <v>0.66</v>
      </c>
    </row>
    <row r="171" ht="15.75" customHeight="1">
      <c r="A171" s="1">
        <v>7.0</v>
      </c>
      <c r="B171" s="2">
        <v>42963.0</v>
      </c>
      <c r="C171" s="1">
        <f t="shared" si="1"/>
        <v>33</v>
      </c>
      <c r="D171" s="1">
        <v>2017.0</v>
      </c>
      <c r="E171" s="1" t="s">
        <v>167</v>
      </c>
      <c r="F171" s="1" t="s">
        <v>161</v>
      </c>
      <c r="G171" s="1" t="s">
        <v>42</v>
      </c>
      <c r="H171" s="1" t="s">
        <v>31</v>
      </c>
      <c r="I171" s="1">
        <f t="shared" si="50"/>
        <v>47</v>
      </c>
      <c r="J171" s="1">
        <f t="shared" si="51"/>
        <v>24</v>
      </c>
      <c r="K171" s="1">
        <v>2.0</v>
      </c>
      <c r="L171" s="1">
        <v>43.0</v>
      </c>
      <c r="M171" s="1">
        <v>0.0</v>
      </c>
      <c r="N171" s="1">
        <f t="shared" si="57"/>
        <v>2</v>
      </c>
      <c r="O171" s="1">
        <f t="shared" si="53"/>
        <v>19</v>
      </c>
      <c r="P171" s="1">
        <v>19.0</v>
      </c>
      <c r="Q171" s="1">
        <v>0.0</v>
      </c>
      <c r="R171" s="1">
        <v>0.0</v>
      </c>
      <c r="S171" s="1">
        <v>0.0</v>
      </c>
      <c r="T171" s="1">
        <v>0.0</v>
      </c>
      <c r="U171" s="1">
        <v>25.0</v>
      </c>
      <c r="V171" s="1">
        <v>0.0</v>
      </c>
      <c r="W171" s="1">
        <v>0.0</v>
      </c>
      <c r="X171" s="1">
        <v>0.0</v>
      </c>
      <c r="Y171" s="1">
        <f t="shared" si="54"/>
        <v>19</v>
      </c>
      <c r="Z171" s="1">
        <f t="shared" si="55"/>
        <v>2</v>
      </c>
      <c r="AA171" s="1">
        <v>1.0</v>
      </c>
      <c r="AC171" s="1">
        <v>1.0</v>
      </c>
      <c r="AD171" s="1">
        <v>121.0</v>
      </c>
      <c r="AE171" s="1" t="s">
        <v>162</v>
      </c>
      <c r="AF171" s="1">
        <v>35.0</v>
      </c>
      <c r="AG171" s="1">
        <v>0.66</v>
      </c>
    </row>
    <row r="172" ht="15.75" customHeight="1">
      <c r="A172" s="1">
        <v>7.0</v>
      </c>
      <c r="B172" s="2">
        <v>42963.0</v>
      </c>
      <c r="C172" s="1">
        <f t="shared" si="1"/>
        <v>33</v>
      </c>
      <c r="D172" s="1">
        <v>2017.0</v>
      </c>
      <c r="E172" s="1" t="s">
        <v>168</v>
      </c>
      <c r="F172" s="1" t="s">
        <v>161</v>
      </c>
      <c r="G172" s="1" t="s">
        <v>169</v>
      </c>
      <c r="H172" s="1" t="s">
        <v>170</v>
      </c>
      <c r="I172" s="1">
        <f t="shared" si="50"/>
        <v>142</v>
      </c>
      <c r="J172" s="1">
        <f t="shared" si="51"/>
        <v>12</v>
      </c>
      <c r="K172" s="1">
        <v>0.0</v>
      </c>
      <c r="L172" s="1">
        <v>142.0</v>
      </c>
      <c r="M172" s="1">
        <v>0.0</v>
      </c>
      <c r="N172" s="1">
        <f t="shared" si="57"/>
        <v>0</v>
      </c>
      <c r="O172" s="1">
        <f t="shared" si="53"/>
        <v>130</v>
      </c>
      <c r="P172" s="1">
        <v>130.0</v>
      </c>
      <c r="Q172" s="1">
        <v>0.0</v>
      </c>
      <c r="R172" s="1">
        <v>0.0</v>
      </c>
      <c r="S172" s="1">
        <v>0.0</v>
      </c>
      <c r="T172" s="1">
        <v>0.0</v>
      </c>
      <c r="U172" s="1">
        <v>26.0</v>
      </c>
      <c r="V172" s="1">
        <v>0.0</v>
      </c>
      <c r="W172" s="1">
        <v>0.0</v>
      </c>
      <c r="X172" s="1">
        <v>0.0</v>
      </c>
      <c r="Y172" s="1">
        <f t="shared" si="54"/>
        <v>130</v>
      </c>
      <c r="Z172" s="1">
        <f t="shared" si="55"/>
        <v>0</v>
      </c>
      <c r="AA172" s="1">
        <v>1.0</v>
      </c>
      <c r="AC172" s="1">
        <v>1.0</v>
      </c>
      <c r="AD172" s="1">
        <v>120.0</v>
      </c>
      <c r="AE172" s="1" t="s">
        <v>171</v>
      </c>
      <c r="AF172" s="1">
        <v>5.0</v>
      </c>
      <c r="AG172" s="1">
        <v>0.5</v>
      </c>
    </row>
    <row r="173" ht="15.75" customHeight="1">
      <c r="A173" s="1">
        <v>7.0</v>
      </c>
      <c r="B173" s="2">
        <v>42963.0</v>
      </c>
      <c r="C173" s="1">
        <f t="shared" si="1"/>
        <v>33</v>
      </c>
      <c r="D173" s="1">
        <v>2017.0</v>
      </c>
      <c r="E173" s="1" t="s">
        <v>172</v>
      </c>
      <c r="F173" s="1" t="s">
        <v>161</v>
      </c>
      <c r="G173" s="1" t="s">
        <v>169</v>
      </c>
      <c r="H173" s="1" t="s">
        <v>173</v>
      </c>
      <c r="I173" s="1">
        <f t="shared" si="50"/>
        <v>213</v>
      </c>
      <c r="J173" s="1">
        <f t="shared" si="51"/>
        <v>18</v>
      </c>
      <c r="K173" s="1">
        <v>0.0</v>
      </c>
      <c r="L173" s="1">
        <v>213.0</v>
      </c>
      <c r="M173" s="1">
        <v>0.0</v>
      </c>
      <c r="N173" s="1">
        <f t="shared" si="57"/>
        <v>0</v>
      </c>
      <c r="O173" s="1">
        <f t="shared" si="53"/>
        <v>195</v>
      </c>
      <c r="P173" s="1">
        <v>195.0</v>
      </c>
      <c r="Q173" s="1">
        <v>0.0</v>
      </c>
      <c r="R173" s="1">
        <v>0.0</v>
      </c>
      <c r="S173" s="1">
        <v>0.0</v>
      </c>
      <c r="T173" s="1">
        <v>0.0</v>
      </c>
      <c r="U173" s="1">
        <v>28.0</v>
      </c>
      <c r="V173" s="1">
        <v>0.0</v>
      </c>
      <c r="W173" s="1">
        <v>0.0</v>
      </c>
      <c r="X173" s="1">
        <v>0.0</v>
      </c>
      <c r="Y173" s="1">
        <f t="shared" si="54"/>
        <v>195</v>
      </c>
      <c r="Z173" s="1">
        <f t="shared" si="55"/>
        <v>0</v>
      </c>
      <c r="AA173" s="1">
        <v>1.0</v>
      </c>
      <c r="AC173" s="1">
        <v>1.0</v>
      </c>
      <c r="AD173" s="1">
        <v>120.0</v>
      </c>
      <c r="AE173" s="1" t="s">
        <v>171</v>
      </c>
      <c r="AF173" s="1">
        <v>5.0</v>
      </c>
      <c r="AG173" s="1">
        <v>0.5</v>
      </c>
    </row>
    <row r="174" ht="15.75" customHeight="1">
      <c r="A174" s="1">
        <v>7.0</v>
      </c>
      <c r="B174" s="2">
        <v>42963.0</v>
      </c>
      <c r="C174" s="1">
        <f t="shared" si="1"/>
        <v>33</v>
      </c>
      <c r="D174" s="1">
        <v>2017.0</v>
      </c>
      <c r="E174" s="1" t="s">
        <v>174</v>
      </c>
      <c r="F174" s="1" t="s">
        <v>161</v>
      </c>
      <c r="G174" s="1" t="s">
        <v>175</v>
      </c>
      <c r="H174" s="1" t="s">
        <v>29</v>
      </c>
      <c r="I174" s="1">
        <f t="shared" si="50"/>
        <v>539</v>
      </c>
      <c r="J174" s="1">
        <f t="shared" si="51"/>
        <v>196</v>
      </c>
      <c r="K174" s="1">
        <v>5.0</v>
      </c>
      <c r="L174" s="1">
        <v>529.0</v>
      </c>
      <c r="M174" s="1">
        <v>0.0</v>
      </c>
      <c r="N174" s="1">
        <f t="shared" si="57"/>
        <v>5</v>
      </c>
      <c r="O174" s="1">
        <f t="shared" si="53"/>
        <v>333</v>
      </c>
      <c r="P174" s="1">
        <v>333.0</v>
      </c>
      <c r="Q174" s="1">
        <v>0.0</v>
      </c>
      <c r="R174" s="1">
        <v>0.0</v>
      </c>
      <c r="S174" s="1">
        <v>0.0</v>
      </c>
      <c r="T174" s="1">
        <v>0.0</v>
      </c>
      <c r="U174" s="1">
        <v>53.0</v>
      </c>
      <c r="V174" s="1">
        <v>0.0</v>
      </c>
      <c r="W174" s="1">
        <v>0.0</v>
      </c>
      <c r="X174" s="1">
        <v>0.0</v>
      </c>
      <c r="Y174" s="1">
        <f t="shared" si="54"/>
        <v>333</v>
      </c>
      <c r="Z174" s="1">
        <f t="shared" si="55"/>
        <v>5</v>
      </c>
      <c r="AA174" s="1">
        <v>1.0</v>
      </c>
      <c r="AC174" s="1">
        <v>1.0</v>
      </c>
      <c r="AD174" s="1">
        <v>102.0</v>
      </c>
      <c r="AE174" s="1" t="s">
        <v>171</v>
      </c>
      <c r="AF174" s="1">
        <v>35.0</v>
      </c>
      <c r="AG174" s="1">
        <v>0.33</v>
      </c>
    </row>
    <row r="175" ht="15.75" customHeight="1">
      <c r="A175" s="1">
        <v>7.0</v>
      </c>
      <c r="B175" s="2">
        <v>42963.0</v>
      </c>
      <c r="C175" s="1">
        <f t="shared" si="1"/>
        <v>33</v>
      </c>
      <c r="D175" s="1">
        <v>2017.0</v>
      </c>
      <c r="E175" s="1" t="s">
        <v>176</v>
      </c>
      <c r="F175" s="1" t="s">
        <v>161</v>
      </c>
      <c r="G175" s="1" t="s">
        <v>175</v>
      </c>
      <c r="H175" s="1" t="s">
        <v>31</v>
      </c>
      <c r="I175" s="1">
        <f t="shared" si="50"/>
        <v>280</v>
      </c>
      <c r="J175" s="1">
        <f t="shared" si="51"/>
        <v>103</v>
      </c>
      <c r="K175" s="1">
        <v>1.0</v>
      </c>
      <c r="L175" s="1">
        <v>278.0</v>
      </c>
      <c r="M175" s="1">
        <v>0.0</v>
      </c>
      <c r="N175" s="1">
        <f t="shared" si="57"/>
        <v>1</v>
      </c>
      <c r="O175" s="1">
        <f t="shared" si="53"/>
        <v>175</v>
      </c>
      <c r="P175" s="1">
        <v>175.0</v>
      </c>
      <c r="Q175" s="1">
        <v>0.0</v>
      </c>
      <c r="R175" s="1">
        <v>0.0</v>
      </c>
      <c r="S175" s="1">
        <v>0.0</v>
      </c>
      <c r="T175" s="1">
        <v>0.0</v>
      </c>
      <c r="U175" s="1">
        <v>51.0</v>
      </c>
      <c r="V175" s="1">
        <v>0.0</v>
      </c>
      <c r="W175" s="1">
        <v>0.0</v>
      </c>
      <c r="X175" s="1">
        <v>0.0</v>
      </c>
      <c r="Y175" s="1">
        <f t="shared" si="54"/>
        <v>175</v>
      </c>
      <c r="Z175" s="1">
        <f t="shared" si="55"/>
        <v>1</v>
      </c>
      <c r="AA175" s="1">
        <v>1.0</v>
      </c>
      <c r="AC175" s="1">
        <v>1.0</v>
      </c>
      <c r="AD175" s="1">
        <v>102.0</v>
      </c>
      <c r="AE175" s="1" t="s">
        <v>171</v>
      </c>
      <c r="AF175" s="1">
        <v>35.0</v>
      </c>
      <c r="AG175" s="1">
        <v>0.33</v>
      </c>
    </row>
    <row r="176" ht="15.75" customHeight="1">
      <c r="A176" s="1">
        <v>7.0</v>
      </c>
      <c r="B176" s="2">
        <v>42963.0</v>
      </c>
      <c r="C176" s="1">
        <f t="shared" si="1"/>
        <v>33</v>
      </c>
      <c r="D176" s="1">
        <v>2017.0</v>
      </c>
      <c r="E176" s="1" t="s">
        <v>177</v>
      </c>
      <c r="F176" s="1" t="s">
        <v>161</v>
      </c>
      <c r="G176" s="1" t="s">
        <v>178</v>
      </c>
      <c r="H176" s="1" t="s">
        <v>193</v>
      </c>
      <c r="I176" s="1">
        <f t="shared" si="50"/>
        <v>431</v>
      </c>
      <c r="J176" s="1">
        <f t="shared" si="51"/>
        <v>183</v>
      </c>
      <c r="K176" s="1">
        <v>3.0</v>
      </c>
      <c r="L176" s="1">
        <v>425.0</v>
      </c>
      <c r="M176" s="1">
        <v>0.0</v>
      </c>
      <c r="N176" s="1">
        <f t="shared" si="57"/>
        <v>3</v>
      </c>
      <c r="O176" s="1">
        <f t="shared" si="53"/>
        <v>242</v>
      </c>
      <c r="P176" s="1">
        <v>242.0</v>
      </c>
      <c r="Q176" s="1">
        <v>0.0</v>
      </c>
      <c r="R176" s="1">
        <v>0.0</v>
      </c>
      <c r="S176" s="1">
        <v>0.0</v>
      </c>
      <c r="T176" s="1">
        <v>0.0</v>
      </c>
      <c r="U176" s="1">
        <v>5.0</v>
      </c>
      <c r="V176" s="1">
        <v>0.0</v>
      </c>
      <c r="W176" s="1">
        <v>0.0</v>
      </c>
      <c r="X176" s="1">
        <v>0.0</v>
      </c>
      <c r="Y176" s="1">
        <f t="shared" si="54"/>
        <v>242</v>
      </c>
      <c r="Z176" s="1">
        <f t="shared" si="55"/>
        <v>3</v>
      </c>
      <c r="AA176" s="1">
        <v>1.0</v>
      </c>
      <c r="AC176" s="1">
        <v>1.0</v>
      </c>
      <c r="AD176" s="1">
        <v>123.0</v>
      </c>
      <c r="AE176" s="1" t="s">
        <v>171</v>
      </c>
      <c r="AF176" s="1">
        <v>0.0</v>
      </c>
      <c r="AG176" s="1">
        <v>0.25</v>
      </c>
    </row>
    <row r="177" ht="15.75" customHeight="1">
      <c r="A177" s="1">
        <v>7.0</v>
      </c>
      <c r="B177" s="2">
        <v>42963.0</v>
      </c>
      <c r="C177" s="1">
        <f t="shared" si="1"/>
        <v>33</v>
      </c>
      <c r="D177" s="1">
        <v>2017.0</v>
      </c>
      <c r="E177" s="1" t="s">
        <v>180</v>
      </c>
      <c r="F177" s="1" t="s">
        <v>161</v>
      </c>
      <c r="G177" s="1" t="s">
        <v>178</v>
      </c>
      <c r="H177" s="1" t="s">
        <v>195</v>
      </c>
      <c r="I177" s="1">
        <f t="shared" si="50"/>
        <v>366</v>
      </c>
      <c r="J177" s="1">
        <f t="shared" si="51"/>
        <v>156</v>
      </c>
      <c r="K177" s="1">
        <v>2.0</v>
      </c>
      <c r="L177" s="1">
        <v>362.0</v>
      </c>
      <c r="M177" s="1">
        <v>0.0</v>
      </c>
      <c r="N177" s="1">
        <f t="shared" si="57"/>
        <v>2</v>
      </c>
      <c r="O177" s="1">
        <f t="shared" si="53"/>
        <v>206</v>
      </c>
      <c r="P177" s="1">
        <v>206.0</v>
      </c>
      <c r="Q177" s="1">
        <v>0.0</v>
      </c>
      <c r="R177" s="1">
        <v>0.0</v>
      </c>
      <c r="S177" s="1">
        <v>0.0</v>
      </c>
      <c r="T177" s="1">
        <v>0.0</v>
      </c>
      <c r="U177" s="1">
        <v>10.0</v>
      </c>
      <c r="V177" s="1">
        <v>0.0</v>
      </c>
      <c r="W177" s="1">
        <v>0.0</v>
      </c>
      <c r="X177" s="1">
        <v>0.0</v>
      </c>
      <c r="Y177" s="1">
        <f t="shared" si="54"/>
        <v>206</v>
      </c>
      <c r="Z177" s="1">
        <f t="shared" si="55"/>
        <v>2</v>
      </c>
      <c r="AA177" s="1">
        <v>1.0</v>
      </c>
      <c r="AC177" s="1">
        <v>1.0</v>
      </c>
      <c r="AD177" s="1">
        <v>123.0</v>
      </c>
      <c r="AE177" s="1" t="s">
        <v>171</v>
      </c>
      <c r="AF177" s="1">
        <v>0.0</v>
      </c>
      <c r="AG177" s="1">
        <v>0.25</v>
      </c>
    </row>
    <row r="178" ht="15.75" customHeight="1">
      <c r="A178" s="1">
        <v>7.0</v>
      </c>
      <c r="B178" s="2">
        <v>42963.0</v>
      </c>
      <c r="C178" s="1">
        <f t="shared" si="1"/>
        <v>33</v>
      </c>
      <c r="D178" s="1">
        <v>2017.0</v>
      </c>
      <c r="E178" s="1" t="s">
        <v>182</v>
      </c>
      <c r="F178" s="1" t="s">
        <v>183</v>
      </c>
      <c r="G178" s="1" t="s">
        <v>38</v>
      </c>
      <c r="H178" s="1" t="s">
        <v>29</v>
      </c>
      <c r="I178" s="1">
        <f t="shared" si="50"/>
        <v>110</v>
      </c>
      <c r="J178" s="1">
        <f t="shared" si="51"/>
        <v>59</v>
      </c>
      <c r="K178" s="1">
        <v>0.0</v>
      </c>
      <c r="L178" s="1">
        <v>110.0</v>
      </c>
      <c r="M178" s="1">
        <v>0.0</v>
      </c>
      <c r="N178" s="1">
        <f t="shared" si="57"/>
        <v>0</v>
      </c>
      <c r="O178" s="1">
        <f t="shared" si="53"/>
        <v>51</v>
      </c>
      <c r="P178" s="1">
        <v>51.0</v>
      </c>
      <c r="Q178" s="1">
        <v>0.0</v>
      </c>
      <c r="R178" s="1">
        <v>0.0</v>
      </c>
      <c r="S178" s="1">
        <v>0.0</v>
      </c>
      <c r="T178" s="1">
        <v>0.0</v>
      </c>
      <c r="U178" s="1">
        <v>12.0</v>
      </c>
      <c r="V178" s="1">
        <v>0.0</v>
      </c>
      <c r="W178" s="1">
        <v>0.0</v>
      </c>
      <c r="X178" s="1">
        <v>0.0</v>
      </c>
      <c r="Y178" s="1">
        <f t="shared" si="54"/>
        <v>51</v>
      </c>
      <c r="Z178" s="1">
        <f t="shared" si="55"/>
        <v>0</v>
      </c>
      <c r="AA178" s="1">
        <v>1.0</v>
      </c>
      <c r="AC178" s="1">
        <v>0.0</v>
      </c>
      <c r="AD178" s="1" t="s">
        <v>30</v>
      </c>
      <c r="AE178" s="1" t="s">
        <v>30</v>
      </c>
      <c r="AF178" s="1" t="s">
        <v>30</v>
      </c>
      <c r="AG178" s="1" t="s">
        <v>30</v>
      </c>
    </row>
    <row r="179" ht="15.75" customHeight="1">
      <c r="A179" s="1">
        <v>7.0</v>
      </c>
      <c r="B179" s="2">
        <v>42963.0</v>
      </c>
      <c r="C179" s="1">
        <f t="shared" si="1"/>
        <v>33</v>
      </c>
      <c r="D179" s="1">
        <v>2017.0</v>
      </c>
      <c r="E179" s="1" t="s">
        <v>184</v>
      </c>
      <c r="F179" s="1" t="s">
        <v>183</v>
      </c>
      <c r="G179" s="1" t="s">
        <v>38</v>
      </c>
      <c r="H179" s="1" t="s">
        <v>31</v>
      </c>
      <c r="I179" s="1">
        <f t="shared" si="50"/>
        <v>594</v>
      </c>
      <c r="J179" s="1">
        <f t="shared" si="51"/>
        <v>311</v>
      </c>
      <c r="K179" s="1">
        <v>4.0</v>
      </c>
      <c r="L179" s="1">
        <v>586.0</v>
      </c>
      <c r="M179" s="1">
        <v>0.0</v>
      </c>
      <c r="N179" s="1">
        <f t="shared" si="57"/>
        <v>4</v>
      </c>
      <c r="O179" s="1">
        <f t="shared" si="53"/>
        <v>275</v>
      </c>
      <c r="P179" s="1">
        <v>275.0</v>
      </c>
      <c r="Q179" s="1">
        <v>0.0</v>
      </c>
      <c r="R179" s="1">
        <v>0.0</v>
      </c>
      <c r="S179" s="1">
        <v>0.0</v>
      </c>
      <c r="T179" s="1">
        <v>0.0</v>
      </c>
      <c r="U179" s="1">
        <v>56.0</v>
      </c>
      <c r="V179" s="1">
        <v>0.0</v>
      </c>
      <c r="W179" s="1">
        <v>0.0</v>
      </c>
      <c r="X179" s="1">
        <v>0.0</v>
      </c>
      <c r="Y179" s="1">
        <f t="shared" si="54"/>
        <v>275</v>
      </c>
      <c r="Z179" s="1">
        <f t="shared" si="55"/>
        <v>4</v>
      </c>
      <c r="AA179" s="1">
        <v>1.0</v>
      </c>
      <c r="AC179" s="1">
        <v>0.0</v>
      </c>
      <c r="AD179" s="1" t="s">
        <v>30</v>
      </c>
      <c r="AE179" s="1" t="s">
        <v>30</v>
      </c>
      <c r="AF179" s="1" t="s">
        <v>30</v>
      </c>
      <c r="AG179" s="1" t="s">
        <v>30</v>
      </c>
    </row>
    <row r="180" ht="15.75" customHeight="1">
      <c r="A180" s="1">
        <v>7.0</v>
      </c>
      <c r="B180" s="2">
        <v>42963.0</v>
      </c>
      <c r="C180" s="1">
        <f t="shared" si="1"/>
        <v>33</v>
      </c>
      <c r="D180" s="1">
        <v>2017.0</v>
      </c>
      <c r="E180" s="1" t="s">
        <v>185</v>
      </c>
      <c r="F180" s="1" t="s">
        <v>186</v>
      </c>
      <c r="G180" s="1" t="s">
        <v>48</v>
      </c>
      <c r="H180" s="1" t="s">
        <v>29</v>
      </c>
      <c r="I180" s="1">
        <f t="shared" si="50"/>
        <v>213</v>
      </c>
      <c r="J180" s="1">
        <f t="shared" si="51"/>
        <v>55</v>
      </c>
      <c r="K180" s="1">
        <v>1.0</v>
      </c>
      <c r="L180" s="1">
        <v>211.0</v>
      </c>
      <c r="M180" s="1">
        <v>0.0</v>
      </c>
      <c r="N180" s="1">
        <f t="shared" si="57"/>
        <v>1</v>
      </c>
      <c r="O180" s="1">
        <f t="shared" si="53"/>
        <v>156</v>
      </c>
      <c r="P180" s="1">
        <v>156.0</v>
      </c>
      <c r="Q180" s="1">
        <v>0.0</v>
      </c>
      <c r="R180" s="1">
        <v>0.0</v>
      </c>
      <c r="S180" s="1">
        <v>0.0</v>
      </c>
      <c r="T180" s="1">
        <v>0.0</v>
      </c>
      <c r="U180" s="1">
        <v>82.0</v>
      </c>
      <c r="V180" s="1">
        <v>0.0</v>
      </c>
      <c r="W180" s="1">
        <v>0.0</v>
      </c>
      <c r="X180" s="1">
        <v>0.0</v>
      </c>
      <c r="Y180" s="1">
        <f t="shared" si="54"/>
        <v>156</v>
      </c>
      <c r="Z180" s="1">
        <f t="shared" si="55"/>
        <v>1</v>
      </c>
      <c r="AA180" s="1">
        <v>1.0</v>
      </c>
      <c r="AC180" s="1">
        <v>0.0</v>
      </c>
      <c r="AD180" s="1" t="s">
        <v>30</v>
      </c>
      <c r="AE180" s="1" t="s">
        <v>30</v>
      </c>
      <c r="AF180" s="1" t="s">
        <v>30</v>
      </c>
      <c r="AG180" s="1" t="s">
        <v>30</v>
      </c>
    </row>
    <row r="181" ht="15.75" customHeight="1">
      <c r="A181" s="1">
        <v>7.0</v>
      </c>
      <c r="B181" s="2">
        <v>42963.0</v>
      </c>
      <c r="C181" s="1">
        <f t="shared" si="1"/>
        <v>33</v>
      </c>
      <c r="D181" s="1">
        <v>2017.0</v>
      </c>
      <c r="E181" s="1" t="s">
        <v>187</v>
      </c>
      <c r="F181" s="1" t="s">
        <v>186</v>
      </c>
      <c r="G181" s="1" t="s">
        <v>48</v>
      </c>
      <c r="H181" s="1" t="s">
        <v>31</v>
      </c>
      <c r="I181" s="1" t="s">
        <v>30</v>
      </c>
      <c r="J181" s="1" t="s">
        <v>30</v>
      </c>
      <c r="K181" s="1" t="s">
        <v>30</v>
      </c>
      <c r="L181" s="1" t="s">
        <v>30</v>
      </c>
      <c r="M181" s="1" t="s">
        <v>30</v>
      </c>
      <c r="N181" s="1" t="s">
        <v>30</v>
      </c>
      <c r="O181" s="1" t="s">
        <v>30</v>
      </c>
      <c r="P181" s="1" t="s">
        <v>30</v>
      </c>
      <c r="Q181" s="1" t="s">
        <v>30</v>
      </c>
      <c r="R181" s="1" t="s">
        <v>30</v>
      </c>
      <c r="S181" s="1" t="s">
        <v>30</v>
      </c>
      <c r="T181" s="1" t="s">
        <v>30</v>
      </c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Z181" s="1" t="s">
        <v>30</v>
      </c>
      <c r="AA181" s="1">
        <v>0.0</v>
      </c>
      <c r="AC181" s="1">
        <v>0.0</v>
      </c>
      <c r="AD181" s="1" t="s">
        <v>30</v>
      </c>
      <c r="AE181" s="1" t="s">
        <v>30</v>
      </c>
      <c r="AF181" s="1" t="s">
        <v>30</v>
      </c>
      <c r="AG181" s="1" t="s">
        <v>30</v>
      </c>
    </row>
    <row r="182" ht="15.75" customHeight="1">
      <c r="A182" s="1">
        <v>7.0</v>
      </c>
      <c r="B182" s="2">
        <v>42963.0</v>
      </c>
      <c r="C182" s="1">
        <f t="shared" si="1"/>
        <v>33</v>
      </c>
      <c r="D182" s="1">
        <v>2017.0</v>
      </c>
      <c r="E182" s="1" t="s">
        <v>188</v>
      </c>
      <c r="F182" s="1" t="s">
        <v>189</v>
      </c>
      <c r="G182" s="1" t="s">
        <v>75</v>
      </c>
      <c r="H182" s="1" t="s">
        <v>29</v>
      </c>
      <c r="I182" s="1">
        <f t="shared" ref="I182:I185" si="58">SUM(J182,O182,N182,K182)</f>
        <v>18</v>
      </c>
      <c r="J182" s="1">
        <f t="shared" ref="J182:J185" si="59">L182-O182</f>
        <v>11</v>
      </c>
      <c r="K182" s="1">
        <v>0.0</v>
      </c>
      <c r="L182" s="1">
        <v>18.0</v>
      </c>
      <c r="M182" s="1">
        <v>0.0</v>
      </c>
      <c r="N182" s="1">
        <f t="shared" ref="N182:N185" si="60">K182</f>
        <v>0</v>
      </c>
      <c r="O182" s="1">
        <f t="shared" ref="O182:O185" si="61">P182</f>
        <v>7</v>
      </c>
      <c r="P182" s="1">
        <v>7.0</v>
      </c>
      <c r="Q182" s="1">
        <v>0.0</v>
      </c>
      <c r="R182" s="1">
        <v>0.0</v>
      </c>
      <c r="S182" s="1">
        <v>0.0</v>
      </c>
      <c r="T182" s="1">
        <v>0.0</v>
      </c>
      <c r="U182" s="1">
        <v>5.0</v>
      </c>
      <c r="V182" s="1">
        <v>0.0</v>
      </c>
      <c r="W182" s="1">
        <v>0.0</v>
      </c>
      <c r="X182" s="1">
        <v>0.0</v>
      </c>
      <c r="Y182" s="1">
        <f t="shared" ref="Y182:Y185" si="62">T182+P182</f>
        <v>7</v>
      </c>
      <c r="Z182" s="1">
        <f t="shared" ref="Z182:Z185" si="63">S182+N182</f>
        <v>0</v>
      </c>
      <c r="AA182" s="1">
        <v>1.0</v>
      </c>
      <c r="AC182" s="1">
        <v>0.0</v>
      </c>
      <c r="AD182" s="1" t="s">
        <v>30</v>
      </c>
      <c r="AE182" s="1" t="s">
        <v>30</v>
      </c>
      <c r="AF182" s="1" t="s">
        <v>30</v>
      </c>
      <c r="AG182" s="1" t="s">
        <v>30</v>
      </c>
    </row>
    <row r="183" ht="15.75" customHeight="1">
      <c r="A183" s="1">
        <v>7.0</v>
      </c>
      <c r="B183" s="2">
        <v>42963.0</v>
      </c>
      <c r="C183" s="1">
        <f t="shared" si="1"/>
        <v>33</v>
      </c>
      <c r="D183" s="1">
        <v>2017.0</v>
      </c>
      <c r="E183" s="1" t="s">
        <v>190</v>
      </c>
      <c r="F183" s="1" t="s">
        <v>189</v>
      </c>
      <c r="G183" s="1" t="s">
        <v>75</v>
      </c>
      <c r="H183" s="1" t="s">
        <v>31</v>
      </c>
      <c r="I183" s="1">
        <f t="shared" si="58"/>
        <v>333</v>
      </c>
      <c r="J183" s="1">
        <f t="shared" si="59"/>
        <v>41</v>
      </c>
      <c r="K183" s="1">
        <v>9.0</v>
      </c>
      <c r="L183" s="1">
        <v>315.0</v>
      </c>
      <c r="M183" s="1">
        <v>0.0</v>
      </c>
      <c r="N183" s="1">
        <f t="shared" si="60"/>
        <v>9</v>
      </c>
      <c r="O183" s="1">
        <f t="shared" si="61"/>
        <v>274</v>
      </c>
      <c r="P183" s="1">
        <v>274.0</v>
      </c>
      <c r="Q183" s="1">
        <v>0.0</v>
      </c>
      <c r="R183" s="1">
        <v>0.0</v>
      </c>
      <c r="S183" s="1">
        <v>0.0</v>
      </c>
      <c r="T183" s="1">
        <v>0.0</v>
      </c>
      <c r="U183" s="1">
        <v>21.0</v>
      </c>
      <c r="V183" s="1">
        <v>0.0</v>
      </c>
      <c r="W183" s="1">
        <v>0.0</v>
      </c>
      <c r="X183" s="1">
        <v>0.0</v>
      </c>
      <c r="Y183" s="1">
        <f t="shared" si="62"/>
        <v>274</v>
      </c>
      <c r="Z183" s="1">
        <f t="shared" si="63"/>
        <v>9</v>
      </c>
      <c r="AA183" s="1">
        <v>1.0</v>
      </c>
      <c r="AC183" s="1">
        <v>0.0</v>
      </c>
      <c r="AD183" s="1" t="s">
        <v>30</v>
      </c>
      <c r="AE183" s="1" t="s">
        <v>30</v>
      </c>
      <c r="AF183" s="1" t="s">
        <v>30</v>
      </c>
      <c r="AG183" s="1" t="s">
        <v>30</v>
      </c>
    </row>
    <row r="184" ht="15.75" customHeight="1">
      <c r="A184" s="1">
        <v>7.0</v>
      </c>
      <c r="B184" s="2">
        <v>42963.0</v>
      </c>
      <c r="C184" s="1">
        <f t="shared" si="1"/>
        <v>33</v>
      </c>
      <c r="D184" s="1">
        <v>2017.0</v>
      </c>
      <c r="E184" s="1" t="s">
        <v>191</v>
      </c>
      <c r="F184" s="1" t="s">
        <v>189</v>
      </c>
      <c r="G184" s="1" t="s">
        <v>44</v>
      </c>
      <c r="H184" s="1" t="s">
        <v>29</v>
      </c>
      <c r="I184" s="1">
        <f t="shared" si="58"/>
        <v>152</v>
      </c>
      <c r="J184" s="1">
        <f t="shared" si="59"/>
        <v>88</v>
      </c>
      <c r="K184" s="1">
        <v>2.0</v>
      </c>
      <c r="L184" s="1">
        <v>148.0</v>
      </c>
      <c r="M184" s="1">
        <v>0.0</v>
      </c>
      <c r="N184" s="1">
        <f t="shared" si="60"/>
        <v>2</v>
      </c>
      <c r="O184" s="1">
        <f t="shared" si="61"/>
        <v>60</v>
      </c>
      <c r="P184" s="1">
        <v>60.0</v>
      </c>
      <c r="Q184" s="1">
        <v>0.0</v>
      </c>
      <c r="R184" s="1">
        <v>0.0</v>
      </c>
      <c r="S184" s="1">
        <v>0.0</v>
      </c>
      <c r="T184" s="1">
        <v>0.0</v>
      </c>
      <c r="U184" s="1">
        <v>11.0</v>
      </c>
      <c r="V184" s="1">
        <v>0.0</v>
      </c>
      <c r="W184" s="1">
        <v>0.0</v>
      </c>
      <c r="X184" s="1">
        <v>0.0</v>
      </c>
      <c r="Y184" s="1">
        <f t="shared" si="62"/>
        <v>60</v>
      </c>
      <c r="Z184" s="1">
        <f t="shared" si="63"/>
        <v>2</v>
      </c>
      <c r="AA184" s="1">
        <v>1.0</v>
      </c>
      <c r="AC184" s="1">
        <v>0.0</v>
      </c>
      <c r="AD184" s="1" t="s">
        <v>30</v>
      </c>
      <c r="AE184" s="1" t="s">
        <v>30</v>
      </c>
      <c r="AF184" s="1" t="s">
        <v>30</v>
      </c>
      <c r="AG184" s="1" t="s">
        <v>30</v>
      </c>
    </row>
    <row r="185" ht="15.75" customHeight="1">
      <c r="A185" s="1">
        <v>7.0</v>
      </c>
      <c r="B185" s="2">
        <v>42963.0</v>
      </c>
      <c r="C185" s="1">
        <f t="shared" si="1"/>
        <v>33</v>
      </c>
      <c r="D185" s="1">
        <v>2017.0</v>
      </c>
      <c r="E185" s="1" t="s">
        <v>192</v>
      </c>
      <c r="F185" s="1" t="s">
        <v>189</v>
      </c>
      <c r="G185" s="1" t="s">
        <v>44</v>
      </c>
      <c r="H185" s="1" t="s">
        <v>31</v>
      </c>
      <c r="I185" s="1">
        <f t="shared" si="58"/>
        <v>326</v>
      </c>
      <c r="J185" s="1">
        <f t="shared" si="59"/>
        <v>130</v>
      </c>
      <c r="K185" s="1">
        <v>1.0</v>
      </c>
      <c r="L185" s="1">
        <v>324.0</v>
      </c>
      <c r="M185" s="1">
        <v>0.0</v>
      </c>
      <c r="N185" s="1">
        <f t="shared" si="60"/>
        <v>1</v>
      </c>
      <c r="O185" s="1">
        <f t="shared" si="61"/>
        <v>194</v>
      </c>
      <c r="P185" s="1">
        <v>194.0</v>
      </c>
      <c r="Q185" s="1">
        <v>0.0</v>
      </c>
      <c r="R185" s="1">
        <v>0.0</v>
      </c>
      <c r="S185" s="1">
        <v>0.0</v>
      </c>
      <c r="T185" s="1">
        <v>0.0</v>
      </c>
      <c r="U185" s="1">
        <v>23.0</v>
      </c>
      <c r="V185" s="1">
        <v>0.0</v>
      </c>
      <c r="W185" s="1">
        <v>0.0</v>
      </c>
      <c r="X185" s="1">
        <v>0.0</v>
      </c>
      <c r="Y185" s="1">
        <f t="shared" si="62"/>
        <v>194</v>
      </c>
      <c r="Z185" s="1">
        <f t="shared" si="63"/>
        <v>1</v>
      </c>
      <c r="AA185" s="1">
        <v>1.0</v>
      </c>
      <c r="AC185" s="1">
        <v>0.0</v>
      </c>
      <c r="AD185" s="1" t="s">
        <v>30</v>
      </c>
      <c r="AE185" s="1" t="s">
        <v>30</v>
      </c>
      <c r="AF185" s="1" t="s">
        <v>30</v>
      </c>
      <c r="AG185" s="1" t="s">
        <v>30</v>
      </c>
    </row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43"/>
    <col customWidth="1" min="2" max="26" width="8.71"/>
  </cols>
  <sheetData>
    <row r="1">
      <c r="A1" s="1" t="s">
        <v>12</v>
      </c>
      <c r="B1" s="1" t="s">
        <v>216</v>
      </c>
    </row>
    <row r="2">
      <c r="A2" s="1" t="s">
        <v>13</v>
      </c>
      <c r="B2" s="1" t="s">
        <v>217</v>
      </c>
    </row>
    <row r="3">
      <c r="A3" s="1" t="s">
        <v>14</v>
      </c>
      <c r="B3" s="1" t="s">
        <v>218</v>
      </c>
    </row>
    <row r="4">
      <c r="A4" s="1" t="s">
        <v>5</v>
      </c>
      <c r="B4" s="1" t="s">
        <v>219</v>
      </c>
    </row>
    <row r="5">
      <c r="A5" s="1" t="s">
        <v>11</v>
      </c>
      <c r="B5" s="1" t="s">
        <v>220</v>
      </c>
    </row>
    <row r="6">
      <c r="A6" s="1" t="s">
        <v>1</v>
      </c>
      <c r="B6" s="1" t="s">
        <v>1</v>
      </c>
    </row>
    <row r="7">
      <c r="A7" s="1" t="s">
        <v>25</v>
      </c>
      <c r="B7" s="1" t="s">
        <v>221</v>
      </c>
    </row>
    <row r="8">
      <c r="A8" s="1" t="s">
        <v>9</v>
      </c>
      <c r="B8" s="1" t="s">
        <v>222</v>
      </c>
    </row>
    <row r="9">
      <c r="A9" s="1" t="s">
        <v>61</v>
      </c>
      <c r="B9" s="1" t="s">
        <v>223</v>
      </c>
    </row>
    <row r="10">
      <c r="A10" s="1" t="s">
        <v>63</v>
      </c>
      <c r="B10" s="1" t="s">
        <v>224</v>
      </c>
    </row>
    <row r="11">
      <c r="A11" s="1" t="s">
        <v>16</v>
      </c>
      <c r="B11" s="1" t="s">
        <v>225</v>
      </c>
    </row>
    <row r="12">
      <c r="A12" s="1" t="s">
        <v>17</v>
      </c>
      <c r="B12" s="1" t="s">
        <v>226</v>
      </c>
    </row>
    <row r="13">
      <c r="A13" s="1" t="s">
        <v>18</v>
      </c>
      <c r="B13" s="1" t="s">
        <v>227</v>
      </c>
    </row>
    <row r="14">
      <c r="A14" s="1" t="s">
        <v>20</v>
      </c>
      <c r="B14" s="1" t="s">
        <v>228</v>
      </c>
    </row>
    <row r="15">
      <c r="A15" s="1" t="s">
        <v>19</v>
      </c>
      <c r="B15" s="1" t="s">
        <v>229</v>
      </c>
    </row>
    <row r="16">
      <c r="A16" s="1" t="s">
        <v>99</v>
      </c>
      <c r="B16" s="1" t="s">
        <v>230</v>
      </c>
    </row>
    <row r="17">
      <c r="A17" s="1" t="s">
        <v>100</v>
      </c>
      <c r="B17" s="1" t="s">
        <v>231</v>
      </c>
    </row>
    <row r="18">
      <c r="A18" s="1" t="s">
        <v>98</v>
      </c>
      <c r="B18" s="1" t="s">
        <v>232</v>
      </c>
    </row>
    <row r="19">
      <c r="A19" s="1" t="s">
        <v>97</v>
      </c>
      <c r="B19" s="1" t="s">
        <v>233</v>
      </c>
    </row>
    <row r="20">
      <c r="A20" s="1" t="s">
        <v>7</v>
      </c>
      <c r="B20" s="1" t="s">
        <v>234</v>
      </c>
    </row>
    <row r="21" ht="15.75" customHeight="1">
      <c r="A21" s="1" t="s">
        <v>8</v>
      </c>
      <c r="B21" s="1" t="s">
        <v>235</v>
      </c>
    </row>
    <row r="22" ht="15.75" customHeight="1">
      <c r="A22" s="1" t="s">
        <v>4</v>
      </c>
      <c r="B22" s="1" t="s">
        <v>236</v>
      </c>
    </row>
    <row r="23" ht="15.75" customHeight="1">
      <c r="A23" s="1" t="s">
        <v>64</v>
      </c>
      <c r="B23" s="1" t="s">
        <v>64</v>
      </c>
    </row>
    <row r="24" ht="15.75" customHeight="1">
      <c r="A24" s="1" t="s">
        <v>15</v>
      </c>
      <c r="B24" s="1" t="s">
        <v>237</v>
      </c>
    </row>
    <row r="25" ht="15.75" customHeight="1">
      <c r="A25" s="1" t="s">
        <v>26</v>
      </c>
      <c r="B25" s="11" t="s">
        <v>238</v>
      </c>
    </row>
    <row r="26" ht="15.75" customHeight="1">
      <c r="A26" s="1" t="s">
        <v>0</v>
      </c>
      <c r="B26" s="1" t="s">
        <v>239</v>
      </c>
    </row>
    <row r="27" ht="15.75" customHeight="1">
      <c r="A27" s="1" t="s">
        <v>6</v>
      </c>
      <c r="B27" s="1" t="s">
        <v>240</v>
      </c>
    </row>
    <row r="28" ht="15.75" customHeight="1">
      <c r="A28" s="1" t="s">
        <v>10</v>
      </c>
      <c r="B28" s="1" t="s">
        <v>241</v>
      </c>
    </row>
    <row r="29" ht="15.75" customHeight="1">
      <c r="A29" s="1" t="s">
        <v>2</v>
      </c>
      <c r="B29" s="1" t="s">
        <v>242</v>
      </c>
    </row>
    <row r="30" ht="15.75" customHeight="1">
      <c r="A30" s="1" t="s">
        <v>3</v>
      </c>
      <c r="B30" s="1" t="s">
        <v>243</v>
      </c>
    </row>
    <row r="31" ht="15.75" customHeight="1">
      <c r="A31" s="1" t="s">
        <v>21</v>
      </c>
      <c r="B31" s="1" t="s">
        <v>244</v>
      </c>
    </row>
    <row r="32" ht="15.75" customHeight="1">
      <c r="A32" s="1" t="s">
        <v>23</v>
      </c>
      <c r="B32" s="1" t="s">
        <v>245</v>
      </c>
    </row>
    <row r="33" ht="15.75" customHeight="1">
      <c r="A33" s="1" t="s">
        <v>22</v>
      </c>
      <c r="B33" s="1" t="s">
        <v>246</v>
      </c>
    </row>
    <row r="34" ht="15.75" customHeight="1">
      <c r="A34" s="1" t="s">
        <v>24</v>
      </c>
      <c r="B34" s="1" t="s">
        <v>247</v>
      </c>
    </row>
    <row r="35" ht="15.75" customHeight="1">
      <c r="A35" s="1" t="s">
        <v>66</v>
      </c>
      <c r="B35" s="1" t="s">
        <v>66</v>
      </c>
    </row>
    <row r="36" ht="15.75" customHeight="1">
      <c r="A36" s="1" t="s">
        <v>65</v>
      </c>
      <c r="B36" s="1" t="s">
        <v>65</v>
      </c>
    </row>
    <row r="37" ht="15.75" customHeight="1">
      <c r="A37" s="1" t="s">
        <v>67</v>
      </c>
      <c r="B37" s="1" t="s">
        <v>67</v>
      </c>
    </row>
    <row r="38" ht="15.75" customHeight="1">
      <c r="A38" s="1" t="s">
        <v>68</v>
      </c>
    </row>
    <row r="39" ht="15.75" customHeight="1">
      <c r="A39" s="1" t="s">
        <v>69</v>
      </c>
      <c r="B39" s="1" t="s">
        <v>248</v>
      </c>
    </row>
    <row r="40" ht="15.75" customHeight="1">
      <c r="A40" s="1" t="s">
        <v>70</v>
      </c>
    </row>
    <row r="41" ht="15.75" customHeight="1">
      <c r="A41" s="1" t="s">
        <v>71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2013-07-23T02:22:09Z</dcterms:created>
  <dc:creator>Danielle</dc:creator>
</cp:coreProperties>
</file>